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1"/>
  </bookViews>
  <sheets>
    <sheet name="New Format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  <sheet name="Distri Sch" sheetId="7" r:id="rId7"/>
    <sheet name="I(A)" sheetId="8" r:id="rId8"/>
  </sheets>
  <definedNames>
    <definedName name="_xlnm.Print_Area" localSheetId="4">'DRDetails'!$A$1:$E$14</definedName>
    <definedName name="_xlnm.Print_Area" localSheetId="5">'DRHolding'!$A$1:$E$14</definedName>
    <definedName name="_xlnm.Print_Area" localSheetId="3">'locked-in shares'!$A$1:$E$94</definedName>
    <definedName name="_xlnm.Print_Area" localSheetId="0">'New Format'!$A$1:$I$68</definedName>
    <definedName name="_xlnm.Print_Area" localSheetId="1">'Pro &amp; Pro Group'!$A$1:$G$8</definedName>
    <definedName name="_xlnm.Print_Area" localSheetId="2">'Public Group'!$A$1:$D$7</definedName>
    <definedName name="_xlnm.Print_Titles" localSheetId="3">'locked-in shares'!$3:$3</definedName>
  </definedNames>
  <calcPr fullCalcOnLoad="1"/>
</workbook>
</file>

<file path=xl/sharedStrings.xml><?xml version="1.0" encoding="utf-8"?>
<sst xmlns="http://schemas.openxmlformats.org/spreadsheetml/2006/main" count="336" uniqueCount="266">
  <si>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</si>
  <si>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</si>
  <si>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</si>
  <si>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</si>
  <si>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</si>
  <si>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</si>
  <si>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</si>
  <si>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</si>
  <si>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</si>
  <si>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</si>
  <si>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</si>
  <si>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</si>
  <si>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</si>
  <si>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</si>
  <si>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</si>
  <si>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</si>
  <si>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</si>
  <si>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</si>
  <si>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</si>
  <si>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</si>
  <si>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</si>
  <si>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</si>
  <si>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</si>
  <si>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</si>
  <si>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</si>
  <si>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</si>
  <si>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</si>
  <si>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</si>
  <si>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</si>
  <si>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</si>
  <si>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</si>
  <si>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</si>
  <si>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</si>
  <si>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</si>
  <si>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</si>
  <si>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</si>
  <si>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</si>
  <si>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</si>
  <si>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</si>
  <si>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</si>
  <si>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</si>
  <si>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</si>
  <si>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</si>
  <si>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</si>
  <si>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</si>
  <si>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</si>
  <si>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</si>
  <si>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</si>
  <si>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</si>
  <si>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</si>
  <si>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</si>
  <si>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</si>
  <si>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</si>
  <si>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</si>
  <si>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</si>
  <si>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</si>
  <si>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</si>
  <si>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</si>
  <si>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</si>
  <si>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</si>
  <si>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</si>
  <si>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</si>
  <si>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</si>
  <si>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</si>
  <si>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</si>
  <si>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</si>
  <si>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</si>
  <si>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</si>
  <si>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</si>
  <si>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</si>
  <si>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</si>
  <si>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</si>
  <si>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</si>
  <si>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</si>
  <si>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</si>
  <si>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</si>
  <si>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</si>
  <si>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</si>
  <si>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</si>
  <si>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</si>
  <si>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</si>
  <si>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</si>
  <si>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</si>
  <si>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</si>
  <si>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</si>
  <si>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</si>
  <si>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</si>
  <si>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</si>
  <si>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(c-i)</t>
  </si>
  <si>
    <t>(c-ii)</t>
  </si>
  <si>
    <t>Individuals -i. Individual shareholders holding nominal share capital up to Rs 1 lakh</t>
  </si>
  <si>
    <t>GE Strategic Investment India</t>
  </si>
  <si>
    <t>Sanjeev Dhawan</t>
  </si>
  <si>
    <t>Sanjeev Kumar Jaswal</t>
  </si>
  <si>
    <t>Sarika Aggarwal</t>
  </si>
  <si>
    <t>Sidhartha Shankar Dubey</t>
  </si>
  <si>
    <t>Sudhir Kumar Khuller</t>
  </si>
  <si>
    <t>Sukhjeet Singh</t>
  </si>
  <si>
    <t>Sumit Shankar Mathur</t>
  </si>
  <si>
    <t>Taran Dhingra</t>
  </si>
  <si>
    <t>Vimaldeep Singh Lamba</t>
  </si>
  <si>
    <t>Vinay kumar Karwal</t>
  </si>
  <si>
    <t>Viraj Mohan</t>
  </si>
  <si>
    <t>Vishal Bhatnagar</t>
  </si>
  <si>
    <t>Vishal Sabharwal</t>
  </si>
  <si>
    <t>Lee Boon Shim</t>
  </si>
  <si>
    <t>Anant Sharma</t>
  </si>
  <si>
    <t>B.R. Panwar</t>
  </si>
  <si>
    <t>Bir Kumar Jha</t>
  </si>
  <si>
    <t>Devki Nandan Joshi</t>
  </si>
  <si>
    <t>Dharmendra Ahuja</t>
  </si>
  <si>
    <t>Geetu Ballan</t>
  </si>
  <si>
    <t>Ispati Nautiyal</t>
  </si>
  <si>
    <t>Mahesh Chandra Mishra</t>
  </si>
  <si>
    <t>Manoj Kr. Verma</t>
  </si>
  <si>
    <t>Naren Gupta</t>
  </si>
  <si>
    <t>Sapna Aggarwal</t>
  </si>
  <si>
    <t>Shalini Srivastava</t>
  </si>
  <si>
    <t>Uday Sharma</t>
  </si>
  <si>
    <t>Abhilash Rathore</t>
  </si>
  <si>
    <t>Aditya Kishor Namjoshi</t>
  </si>
  <si>
    <t>Ajay Kakade</t>
  </si>
  <si>
    <t>Amol Kamalakar Kulkarni</t>
  </si>
  <si>
    <t>M. Anand Babu</t>
  </si>
  <si>
    <t>Patel Anand Manubhai</t>
  </si>
  <si>
    <t>Anand kumar Chidanand Patil</t>
  </si>
  <si>
    <t>Anita Ravishankar</t>
  </si>
  <si>
    <t>Anushree P. Agashe</t>
  </si>
  <si>
    <t>Archana Aditya Namjoshi</t>
  </si>
  <si>
    <t>Ashish Shripad Dudgikar</t>
  </si>
  <si>
    <t>Bhushan V Patil</t>
  </si>
  <si>
    <t>Harshad Suresh Dixit   </t>
  </si>
  <si>
    <t>Hemant Sancheti</t>
  </si>
  <si>
    <t>Jayesh Kamath</t>
  </si>
  <si>
    <t>Kamal Premchand Vazirani</t>
  </si>
  <si>
    <t>Kishor Sadashiv Rao</t>
  </si>
  <si>
    <t>Kumar Selvaraj</t>
  </si>
  <si>
    <t>Kunal Prakash Gandhi</t>
  </si>
  <si>
    <t>Leena Prabhu</t>
  </si>
  <si>
    <t>M. Ravichandran</t>
  </si>
  <si>
    <t>Machindra Talekar</t>
  </si>
  <si>
    <t>Mahesh Kumar Adhikari</t>
  </si>
  <si>
    <t>Nageswarara Rao</t>
  </si>
  <si>
    <t>Narayanan M.</t>
  </si>
  <si>
    <t>Shanmugakani Natarajan</t>
  </si>
  <si>
    <t>Neetu Wadia</t>
  </si>
  <si>
    <t>Paresh Laddha</t>
  </si>
  <si>
    <t>Pradeep Chauhan</t>
  </si>
  <si>
    <t>Pragati Seth</t>
  </si>
  <si>
    <t>Pramita Nair</t>
  </si>
  <si>
    <t>Pramod. P. Patil</t>
  </si>
  <si>
    <t>Prashant Kaikini</t>
  </si>
  <si>
    <t>Prashant Sabnis</t>
  </si>
  <si>
    <t>Premlata Nambiar</t>
  </si>
  <si>
    <t>Rajesh Kaul</t>
  </si>
  <si>
    <t>Rajesh Rathi</t>
  </si>
  <si>
    <t>P. Ramaprasad Raju</t>
  </si>
  <si>
    <t>Ramlingam R.</t>
  </si>
  <si>
    <t>Romulus.S. Dias</t>
  </si>
  <si>
    <t>Sadanand.D.Pataskar</t>
  </si>
  <si>
    <t xml:space="preserve">Sameer Srivastava </t>
  </si>
  <si>
    <t>Shailendra Sharma</t>
  </si>
  <si>
    <t>Shashikant.V.Shinde</t>
  </si>
  <si>
    <t>Sheetal Chakraborty</t>
  </si>
  <si>
    <t>Sivakumar Narayanappa</t>
  </si>
  <si>
    <t>Sourabh Satish Kolhapure</t>
  </si>
  <si>
    <t>Suhas.B. Kulkarni</t>
  </si>
  <si>
    <t>Sunita Ghorpade</t>
  </si>
  <si>
    <t>V. Suresh</t>
  </si>
  <si>
    <t>Vaibhav Deshpande</t>
  </si>
  <si>
    <t>Venkidesan N</t>
  </si>
  <si>
    <t>Vidya Sambasivam</t>
  </si>
  <si>
    <t>Vikas Aggarwal</t>
  </si>
  <si>
    <t>Vincent D'souza</t>
  </si>
  <si>
    <t>Chan Kum Ming</t>
  </si>
  <si>
    <t>Raymond Hang Ming Way</t>
  </si>
  <si>
    <t>See Kwee Tong, Peter</t>
  </si>
  <si>
    <t>Yukihiko Itani</t>
  </si>
  <si>
    <t>Intel Capital (Mauritius) Ltd</t>
  </si>
  <si>
    <t>NIL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</si>
  <si>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</si>
  <si>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 xml:space="preserve">Share or Debenture holding of nominal value </t>
  </si>
  <si>
    <t>Rs.</t>
  </si>
  <si>
    <t>Number</t>
  </si>
  <si>
    <t>% to total</t>
  </si>
  <si>
    <t>(1)</t>
  </si>
  <si>
    <t>(2)</t>
  </si>
  <si>
    <t>(3)</t>
  </si>
  <si>
    <t>(4)</t>
  </si>
  <si>
    <t>(5)</t>
  </si>
  <si>
    <t>Total</t>
  </si>
  <si>
    <t>Amount in Rs.</t>
  </si>
  <si>
    <t>* Category of Shareholders (Promoters / Public)</t>
  </si>
  <si>
    <t xml:space="preserve">                       </t>
  </si>
  <si>
    <t>Shares  held  by Custodians and against which Depository Receipts have been issued</t>
  </si>
  <si>
    <t>Share / Debenture Holders</t>
  </si>
  <si>
    <t>Share / Debenture Amount</t>
  </si>
  <si>
    <t>Bodies Corporate #</t>
  </si>
  <si>
    <t>Shares Pledged or otherwise encumbered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</si>
  <si>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</si>
  <si>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</si>
  <si>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</si>
  <si>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</si>
  <si>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</si>
  <si>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</si>
  <si>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</si>
  <si>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</si>
  <si>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</si>
  <si>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NA</t>
  </si>
  <si>
    <t>Total shares held</t>
  </si>
  <si>
    <t xml:space="preserve">As a % of Grand Total (A)+(B)+(C) </t>
  </si>
  <si>
    <t xml:space="preserve">As a percentage  </t>
  </si>
  <si>
    <t>(VI)=(V)/(III)*100</t>
  </si>
  <si>
    <t>As a % of grand total (A)+(B)+(C) of sub-clause (I)(a)</t>
  </si>
  <si>
    <t>Quarter Ended :</t>
  </si>
  <si>
    <t xml:space="preserve">Number </t>
  </si>
  <si>
    <t xml:space="preserve">Bodies Corporate </t>
  </si>
  <si>
    <t xml:space="preserve">Any Other  </t>
  </si>
  <si>
    <t xml:space="preserve">Directors &amp; their Relatives </t>
  </si>
  <si>
    <t xml:space="preserve">Non-Resident Indians </t>
  </si>
  <si>
    <t>(c-iii)</t>
  </si>
  <si>
    <t>(c-iv)</t>
  </si>
  <si>
    <t>Clearing Members</t>
  </si>
  <si>
    <t>Hindu Undivided Families</t>
  </si>
  <si>
    <t>Upto       2,500</t>
  </si>
  <si>
    <t>2,501 -    5,000</t>
  </si>
  <si>
    <t>5,001 -   10,000</t>
  </si>
  <si>
    <t>10,001 -   20,000</t>
  </si>
  <si>
    <t>20,001 -   30,000</t>
  </si>
  <si>
    <t>30,001 -   40,000</t>
  </si>
  <si>
    <t>40,001 -   50,000</t>
  </si>
  <si>
    <t>50,001 - 1,00,000</t>
  </si>
  <si>
    <t>1,00,001 &amp; Above</t>
  </si>
  <si>
    <t>Trusts</t>
  </si>
  <si>
    <t>(c-v)</t>
  </si>
  <si>
    <t>PRESIDENT OF INDIA</t>
  </si>
  <si>
    <t>(c-vi)</t>
  </si>
  <si>
    <t xml:space="preserve">Foreign Nationals </t>
  </si>
  <si>
    <t>Foreign Financial Institutions/Banks</t>
  </si>
  <si>
    <t>(c-vii)</t>
  </si>
  <si>
    <t>Executive Director/Independent Director</t>
  </si>
  <si>
    <t>PUBLIC</t>
  </si>
  <si>
    <t>AMERICAN FUNDS INSURANCE SERIES GLOBAL SMALL</t>
  </si>
  <si>
    <t>CAPITALIZATION FUND</t>
  </si>
  <si>
    <t>(I)(a)</t>
  </si>
  <si>
    <t>Partly paid-up shares</t>
  </si>
  <si>
    <t>No, of partly paid-up shares</t>
  </si>
  <si>
    <t>As a % of total No. of partly paid-up shares</t>
  </si>
  <si>
    <t>As a % of total no. of shares of the Company</t>
  </si>
  <si>
    <t>Held by promoter/promoters group</t>
  </si>
  <si>
    <t>Held by public</t>
  </si>
  <si>
    <t>Outstanding covertible securities</t>
  </si>
  <si>
    <t>No. of outstanding securities</t>
  </si>
  <si>
    <t>As a % of total No. of outstanding convertible securities</t>
  </si>
  <si>
    <t>As a % of total no of shares of the company, assuming full conversion of the convertible securities</t>
  </si>
  <si>
    <t>Warrants</t>
  </si>
  <si>
    <t>No. of warrants</t>
  </si>
  <si>
    <t>As a % of total no of warrants</t>
  </si>
  <si>
    <t>As a % of total no of shares of the company assuming full conversion of warrants</t>
  </si>
  <si>
    <t>Total paid-up capital of the company assuming full conversion of warrants and convertible securities</t>
  </si>
  <si>
    <t xml:space="preserve">PUNJAB &amp; SIND BANK </t>
  </si>
  <si>
    <t>SEPTEMBER 30, 2011</t>
  </si>
  <si>
    <t>DISTRIBUTION SCHEDULE AS ON SEPTEMBER 30,  2011</t>
  </si>
  <si>
    <t>BSE:533295 PSB,</t>
  </si>
  <si>
    <t>NSE: PSB-EQ</t>
  </si>
  <si>
    <t>Scrip Code ,Name of the Scrip,Class of Security: BSE:533295 PSB,   NSE: PSB-EQ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</si>
</sst>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-yyyy"/>
    <numFmt numFmtId="175" formatCode="0.0000000"/>
    <numFmt numFmtId="176" formatCode="0.000000"/>
    <numFmt numFmtId="177" formatCode="0.00000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0"/>
    <numFmt numFmtId="182" formatCode="0.000"/>
    <numFmt numFmtId="183" formatCode="[$-409]dddd\,\ mmmm\ dd\,\ yyyy"/>
    <numFmt numFmtId="184" formatCode="[$-409]d\-mmm\-yy;@"/>
    <numFmt numFmtId="185" formatCode="#,##0.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0.00000000"/>
    <numFmt numFmtId="195" formatCode="0.000000000"/>
    <numFmt numFmtId="196" formatCode="0.0000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top"/>
      <protection/>
    </xf>
    <xf numFmtId="2" fontId="13" fillId="0" borderId="13" xfId="0" applyNumberFormat="1" applyFont="1" applyBorder="1" applyAlignment="1" applyProtection="1">
      <alignment horizontal="center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2" fontId="13" fillId="0" borderId="15" xfId="0" applyNumberFormat="1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178" fontId="13" fillId="0" borderId="0" xfId="42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8" fontId="13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>
      <alignment horizontal="center" vertical="top"/>
    </xf>
    <xf numFmtId="2" fontId="13" fillId="0" borderId="11" xfId="0" applyNumberFormat="1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 quotePrefix="1">
      <alignment horizontal="center" vertical="top"/>
    </xf>
    <xf numFmtId="0" fontId="3" fillId="0" borderId="17" xfId="0" applyFont="1" applyBorder="1" applyAlignment="1" applyProtection="1">
      <alignment horizontal="center" vertical="top" wrapText="1"/>
      <protection/>
    </xf>
    <xf numFmtId="2" fontId="5" fillId="24" borderId="18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 locked="0"/>
    </xf>
    <xf numFmtId="184" fontId="3" fillId="0" borderId="0" xfId="0" applyNumberFormat="1" applyFont="1" applyBorder="1" applyAlignment="1" applyProtection="1" quotePrefix="1">
      <alignment horizontal="left"/>
      <protection locked="0"/>
    </xf>
    <xf numFmtId="184" fontId="3" fillId="0" borderId="0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vertical="top"/>
      <protection/>
    </xf>
    <xf numFmtId="0" fontId="5" fillId="24" borderId="18" xfId="0" applyFont="1" applyFill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9" fillId="0" borderId="16" xfId="0" applyFont="1" applyBorder="1" applyAlignment="1" applyProtection="1">
      <alignment/>
      <protection/>
    </xf>
    <xf numFmtId="0" fontId="10" fillId="24" borderId="16" xfId="0" applyFont="1" applyFill="1" applyBorder="1" applyAlignment="1" applyProtection="1">
      <alignment horizontal="center" vertical="top" wrapText="1"/>
      <protection/>
    </xf>
    <xf numFmtId="2" fontId="9" fillId="0" borderId="16" xfId="0" applyNumberFormat="1" applyFont="1" applyBorder="1" applyAlignment="1" applyProtection="1">
      <alignment horizontal="center"/>
      <protection/>
    </xf>
    <xf numFmtId="0" fontId="7" fillId="24" borderId="16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/>
      <protection/>
    </xf>
    <xf numFmtId="3" fontId="9" fillId="0" borderId="16" xfId="0" applyNumberFormat="1" applyFont="1" applyBorder="1" applyAlignment="1" applyProtection="1">
      <alignment horizontal="center"/>
      <protection locked="0"/>
    </xf>
    <xf numFmtId="3" fontId="9" fillId="0" borderId="16" xfId="0" applyNumberFormat="1" applyFont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center" vertical="top"/>
      <protection locked="0"/>
    </xf>
    <xf numFmtId="0" fontId="19" fillId="0" borderId="16" xfId="86" applyBorder="1">
      <alignment/>
      <protection/>
    </xf>
    <xf numFmtId="3" fontId="9" fillId="0" borderId="16" xfId="0" applyNumberFormat="1" applyFont="1" applyBorder="1" applyAlignment="1" applyProtection="1">
      <alignment horizontal="center" vertical="top"/>
      <protection locked="0"/>
    </xf>
    <xf numFmtId="2" fontId="11" fillId="0" borderId="16" xfId="0" applyNumberFormat="1" applyFont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top" wrapText="1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0" fontId="10" fillId="24" borderId="16" xfId="0" applyFont="1" applyFill="1" applyBorder="1" applyAlignment="1" applyProtection="1">
      <alignment vertical="top" wrapText="1"/>
      <protection/>
    </xf>
    <xf numFmtId="1" fontId="11" fillId="0" borderId="16" xfId="0" applyNumberFormat="1" applyFont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24" borderId="16" xfId="0" applyFont="1" applyFill="1" applyBorder="1" applyAlignment="1" applyProtection="1">
      <alignment horizontal="center" vertical="top" wrapText="1"/>
      <protection/>
    </xf>
    <xf numFmtId="2" fontId="9" fillId="0" borderId="16" xfId="0" applyNumberFormat="1" applyFont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10" fillId="24" borderId="16" xfId="0" applyFont="1" applyFill="1" applyBorder="1" applyAlignment="1" applyProtection="1">
      <alignment horizontal="center" vertical="top" wrapText="1"/>
      <protection locked="0"/>
    </xf>
    <xf numFmtId="0" fontId="19" fillId="0" borderId="16" xfId="87" applyBorder="1">
      <alignment/>
      <protection/>
    </xf>
    <xf numFmtId="3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7" fillId="24" borderId="16" xfId="0" applyFont="1" applyFill="1" applyBorder="1" applyAlignment="1" applyProtection="1">
      <alignment vertical="top" wrapText="1"/>
      <protection/>
    </xf>
    <xf numFmtId="3" fontId="11" fillId="0" borderId="16" xfId="0" applyNumberFormat="1" applyFont="1" applyBorder="1" applyAlignment="1" applyProtection="1">
      <alignment horizontal="center"/>
      <protection/>
    </xf>
    <xf numFmtId="3" fontId="9" fillId="0" borderId="16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vertical="top" wrapText="1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11" fillId="0" borderId="16" xfId="0" applyNumberFormat="1" applyFont="1" applyBorder="1" applyAlignment="1" applyProtection="1">
      <alignment horizontal="center" vertical="top"/>
      <protection/>
    </xf>
    <xf numFmtId="2" fontId="9" fillId="0" borderId="16" xfId="0" applyNumberFormat="1" applyFont="1" applyFill="1" applyBorder="1" applyAlignment="1" applyProtection="1">
      <alignment horizontal="center" vertical="top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10" fillId="24" borderId="16" xfId="0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/>
    </xf>
    <xf numFmtId="3" fontId="11" fillId="0" borderId="16" xfId="0" applyNumberFormat="1" applyFont="1" applyFill="1" applyBorder="1" applyAlignment="1" applyProtection="1">
      <alignment horizontal="center"/>
      <protection/>
    </xf>
    <xf numFmtId="2" fontId="11" fillId="0" borderId="16" xfId="0" applyNumberFormat="1" applyFont="1" applyFill="1" applyBorder="1" applyAlignment="1" applyProtection="1">
      <alignment horizontal="center"/>
      <protection/>
    </xf>
    <xf numFmtId="0" fontId="11" fillId="24" borderId="16" xfId="0" applyFont="1" applyFill="1" applyBorder="1" applyAlignment="1" applyProtection="1">
      <alignment horizontal="center" vertical="top" wrapText="1"/>
      <protection/>
    </xf>
    <xf numFmtId="0" fontId="11" fillId="24" borderId="16" xfId="0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Border="1" applyAlignment="1" applyProtection="1">
      <alignment horizontal="center" vertical="top"/>
      <protection locked="0"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3" fillId="0" borderId="16" xfId="0" applyFont="1" applyFill="1" applyBorder="1" applyAlignment="1">
      <alignment horizontal="center" vertical="top" wrapText="1"/>
    </xf>
    <xf numFmtId="0" fontId="19" fillId="0" borderId="16" xfId="93" applyBorder="1">
      <alignment/>
      <protection/>
    </xf>
    <xf numFmtId="178" fontId="13" fillId="0" borderId="16" xfId="0" applyNumberFormat="1" applyFont="1" applyFill="1" applyBorder="1" applyAlignment="1">
      <alignment vertical="top"/>
    </xf>
    <xf numFmtId="0" fontId="13" fillId="0" borderId="16" xfId="0" applyFont="1" applyBorder="1" applyAlignment="1" applyProtection="1">
      <alignment/>
      <protection/>
    </xf>
    <xf numFmtId="0" fontId="13" fillId="0" borderId="16" xfId="0" applyFont="1" applyFill="1" applyBorder="1" applyAlignment="1">
      <alignment wrapText="1"/>
    </xf>
    <xf numFmtId="0" fontId="19" fillId="0" borderId="16" xfId="92" applyBorder="1">
      <alignment/>
      <protection/>
    </xf>
    <xf numFmtId="0" fontId="13" fillId="0" borderId="16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top"/>
      <protection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 applyProtection="1">
      <alignment horizontal="center" vertical="top"/>
      <protection locked="0"/>
    </xf>
    <xf numFmtId="184" fontId="4" fillId="0" borderId="16" xfId="0" applyNumberFormat="1" applyFont="1" applyBorder="1" applyAlignment="1" applyProtection="1" quotePrefix="1">
      <alignment horizontal="left"/>
      <protection locked="0"/>
    </xf>
    <xf numFmtId="0" fontId="20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22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" fillId="0" borderId="16" xfId="0" applyFont="1" applyFill="1" applyBorder="1" applyAlignment="1" applyProtection="1">
      <alignment horizontal="left" vertical="top"/>
      <protection/>
    </xf>
    <xf numFmtId="0" fontId="21" fillId="0" borderId="16" xfId="0" applyFont="1" applyBorder="1" applyAlignment="1" applyProtection="1">
      <alignment/>
      <protection/>
    </xf>
    <xf numFmtId="0" fontId="22" fillId="0" borderId="16" xfId="0" applyFont="1" applyBorder="1" applyAlignment="1">
      <alignment horizontal="center" vertical="top"/>
    </xf>
    <xf numFmtId="0" fontId="4" fillId="0" borderId="16" xfId="0" applyFont="1" applyBorder="1" applyAlignment="1" applyProtection="1">
      <alignment horizontal="center" vertical="top" wrapText="1"/>
      <protection/>
    </xf>
    <xf numFmtId="0" fontId="21" fillId="0" borderId="16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16" fillId="0" borderId="16" xfId="0" applyFont="1" applyFill="1" applyBorder="1" applyAlignment="1" applyProtection="1">
      <alignment horizontal="left"/>
      <protection/>
    </xf>
    <xf numFmtId="0" fontId="22" fillId="0" borderId="16" xfId="0" applyFont="1" applyBorder="1" applyAlignment="1">
      <alignment horizontal="center" vertical="top" wrapText="1"/>
    </xf>
    <xf numFmtId="0" fontId="19" fillId="0" borderId="16" xfId="105" applyBorder="1">
      <alignment/>
      <protection/>
    </xf>
    <xf numFmtId="0" fontId="19" fillId="0" borderId="16" xfId="107" applyBorder="1">
      <alignment/>
      <protection/>
    </xf>
    <xf numFmtId="0" fontId="19" fillId="0" borderId="16" xfId="108" applyBorder="1">
      <alignment/>
      <protection/>
    </xf>
    <xf numFmtId="0" fontId="19" fillId="0" borderId="16" xfId="106" applyBorder="1">
      <alignment/>
      <protection/>
    </xf>
    <xf numFmtId="184" fontId="3" fillId="0" borderId="0" xfId="0" applyNumberFormat="1" applyFont="1" applyBorder="1" applyAlignment="1" applyProtection="1">
      <alignment horizontal="right"/>
      <protection locked="0"/>
    </xf>
    <xf numFmtId="0" fontId="5" fillId="24" borderId="20" xfId="0" applyFont="1" applyFill="1" applyBorder="1" applyAlignment="1" applyProtection="1">
      <alignment horizontal="center" vertical="top" wrapText="1"/>
      <protection/>
    </xf>
    <xf numFmtId="0" fontId="5" fillId="24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 vertical="top" wrapText="1"/>
      <protection/>
    </xf>
    <xf numFmtId="0" fontId="5" fillId="24" borderId="13" xfId="0" applyFont="1" applyFill="1" applyBorder="1" applyAlignment="1" applyProtection="1">
      <alignment horizontal="center" vertical="top" wrapText="1"/>
      <protection/>
    </xf>
    <xf numFmtId="0" fontId="5" fillId="24" borderId="21" xfId="0" applyFont="1" applyFill="1" applyBorder="1" applyAlignment="1" applyProtection="1">
      <alignment horizontal="center" vertical="top" wrapText="1"/>
      <protection/>
    </xf>
    <xf numFmtId="0" fontId="5" fillId="24" borderId="22" xfId="0" applyFont="1" applyFill="1" applyBorder="1" applyAlignment="1" applyProtection="1">
      <alignment horizontal="center" vertical="top" wrapText="1"/>
      <protection/>
    </xf>
    <xf numFmtId="0" fontId="5" fillId="24" borderId="23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/>
    </xf>
    <xf numFmtId="0" fontId="14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left"/>
      <protection/>
    </xf>
    <xf numFmtId="184" fontId="4" fillId="0" borderId="16" xfId="0" applyNumberFormat="1" applyFont="1" applyBorder="1" applyAlignment="1" applyProtection="1">
      <alignment horizontal="left"/>
      <protection locked="0"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6" xfId="109"/>
    <cellStyle name="Normal 7" xfId="110"/>
    <cellStyle name="Normal 8" xfId="111"/>
    <cellStyle name="Normal 9" xfId="112"/>
    <cellStyle name="Note" xfId="113"/>
    <cellStyle name="Note 10" xfId="114"/>
    <cellStyle name="Note 11" xfId="115"/>
    <cellStyle name="Note 12" xfId="116"/>
    <cellStyle name="Note 13" xfId="117"/>
    <cellStyle name="Note 14" xfId="118"/>
    <cellStyle name="Note 15" xfId="119"/>
    <cellStyle name="Note 16" xfId="120"/>
    <cellStyle name="Note 17" xfId="121"/>
    <cellStyle name="Note 18" xfId="122"/>
    <cellStyle name="Note 19" xfId="123"/>
    <cellStyle name="Note 2" xfId="124"/>
    <cellStyle name="Note 20" xfId="125"/>
    <cellStyle name="Note 21" xfId="126"/>
    <cellStyle name="Note 22" xfId="127"/>
    <cellStyle name="Note 23" xfId="128"/>
    <cellStyle name="Note 24" xfId="129"/>
    <cellStyle name="Note 25" xfId="130"/>
    <cellStyle name="Note 26" xfId="131"/>
    <cellStyle name="Note 27" xfId="132"/>
    <cellStyle name="Note 28" xfId="133"/>
    <cellStyle name="Note 29" xfId="134"/>
    <cellStyle name="Note 3" xfId="135"/>
    <cellStyle name="Note 30" xfId="136"/>
    <cellStyle name="Note 31" xfId="137"/>
    <cellStyle name="Note 32" xfId="138"/>
    <cellStyle name="Note 33" xfId="139"/>
    <cellStyle name="Note 34" xfId="140"/>
    <cellStyle name="Note 35" xfId="141"/>
    <cellStyle name="Note 36" xfId="142"/>
    <cellStyle name="Note 37" xfId="143"/>
    <cellStyle name="Note 38" xfId="144"/>
    <cellStyle name="Note 39" xfId="145"/>
    <cellStyle name="Note 4" xfId="146"/>
    <cellStyle name="Note 40" xfId="147"/>
    <cellStyle name="Note 41" xfId="148"/>
    <cellStyle name="Note 42" xfId="149"/>
    <cellStyle name="Note 43" xfId="150"/>
    <cellStyle name="Note 44" xfId="151"/>
    <cellStyle name="Note 45" xfId="152"/>
    <cellStyle name="Note 46" xfId="153"/>
    <cellStyle name="Note 47" xfId="154"/>
    <cellStyle name="Note 48" xfId="155"/>
    <cellStyle name="Note 49" xfId="156"/>
    <cellStyle name="Note 5" xfId="157"/>
    <cellStyle name="Note 50" xfId="158"/>
    <cellStyle name="Note 51" xfId="159"/>
    <cellStyle name="Note 52" xfId="160"/>
    <cellStyle name="Note 53" xfId="161"/>
    <cellStyle name="Note 54" xfId="162"/>
    <cellStyle name="Note 55" xfId="163"/>
    <cellStyle name="Note 56" xfId="164"/>
    <cellStyle name="Note 57" xfId="165"/>
    <cellStyle name="Note 6" xfId="166"/>
    <cellStyle name="Note 7" xfId="167"/>
    <cellStyle name="Note 8" xfId="168"/>
    <cellStyle name="Note 9" xfId="169"/>
    <cellStyle name="Output" xfId="170"/>
    <cellStyle name="Percent" xfId="171"/>
    <cellStyle name="Title" xfId="172"/>
    <cellStyle name="Total" xfId="173"/>
    <cellStyle name="Warning Text" xfId="174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85" zoomScaleNormal="85" zoomScalePageLayoutView="0" workbookViewId="0" topLeftCell="A40">
      <selection activeCell="C5" sqref="C5"/>
    </sheetView>
  </sheetViews>
  <sheetFormatPr defaultColWidth="0.71875" defaultRowHeight="12.75"/>
  <cols>
    <col min="1" max="1" width="10.8515625" style="2" customWidth="1"/>
    <col min="2" max="2" width="38.140625" style="10" customWidth="1"/>
    <col min="3" max="3" width="15.8515625" style="10" customWidth="1"/>
    <col min="4" max="4" width="14.57421875" style="2" customWidth="1"/>
    <col min="5" max="5" width="16.57421875" style="2" customWidth="1"/>
    <col min="6" max="6" width="17.8515625" style="8" customWidth="1"/>
    <col min="7" max="7" width="15.57421875" style="8" customWidth="1"/>
    <col min="8" max="8" width="19.421875" style="10" customWidth="1"/>
    <col min="9" max="9" width="21.28125" style="10" customWidth="1"/>
    <col min="10" max="235" width="9.140625" style="10" customWidth="1"/>
    <col min="236" max="16384" width="0.71875" style="10" customWidth="1"/>
  </cols>
  <sheetData>
    <row r="1" spans="1:9" ht="22.5">
      <c r="A1" s="137" t="s">
        <v>77</v>
      </c>
      <c r="B1" s="137"/>
      <c r="C1" s="137"/>
      <c r="D1" s="137"/>
      <c r="E1" s="137"/>
      <c r="F1" s="137"/>
      <c r="G1" s="137"/>
      <c r="H1" s="137"/>
      <c r="I1" s="137"/>
    </row>
    <row r="2" spans="3:5" ht="18" customHeight="1">
      <c r="C2" s="13"/>
      <c r="D2" s="13"/>
      <c r="E2" s="13"/>
    </row>
    <row r="3" spans="2:7" ht="15.75" customHeight="1">
      <c r="B3" s="39" t="s">
        <v>78</v>
      </c>
      <c r="C3" s="46" t="s">
        <v>260</v>
      </c>
      <c r="D3" s="45"/>
      <c r="E3" s="45"/>
      <c r="F3" s="45"/>
      <c r="G3" s="2"/>
    </row>
    <row r="4" spans="2:6" ht="12" customHeight="1">
      <c r="B4" s="40"/>
      <c r="C4" s="45"/>
      <c r="D4" s="45"/>
      <c r="E4" s="45"/>
      <c r="F4" s="45"/>
    </row>
    <row r="5" spans="2:6" ht="18.75" customHeight="1">
      <c r="B5" s="39" t="s">
        <v>79</v>
      </c>
      <c r="C5" s="46" t="s">
        <v>263</v>
      </c>
      <c r="D5" s="134" t="s">
        <v>264</v>
      </c>
      <c r="E5" s="45"/>
      <c r="F5" s="45"/>
    </row>
    <row r="6" spans="2:6" ht="18.75" customHeight="1">
      <c r="B6" s="39"/>
      <c r="C6" s="42"/>
      <c r="D6" s="41"/>
      <c r="E6" s="43"/>
      <c r="F6" s="44"/>
    </row>
    <row r="7" spans="2:6" ht="18.75" customHeight="1">
      <c r="B7" s="39" t="s">
        <v>214</v>
      </c>
      <c r="C7" s="45" t="s">
        <v>261</v>
      </c>
      <c r="D7" s="41"/>
      <c r="E7" s="43"/>
      <c r="F7" s="44"/>
    </row>
    <row r="8" ht="15" customHeight="1" thickBot="1"/>
    <row r="9" spans="1:9" s="11" customFormat="1" ht="58.5" customHeight="1" thickBot="1">
      <c r="A9" s="138" t="s">
        <v>73</v>
      </c>
      <c r="B9" s="138" t="s">
        <v>76</v>
      </c>
      <c r="C9" s="138" t="s">
        <v>75</v>
      </c>
      <c r="D9" s="138" t="s">
        <v>32</v>
      </c>
      <c r="E9" s="138" t="s">
        <v>74</v>
      </c>
      <c r="F9" s="135" t="s">
        <v>0</v>
      </c>
      <c r="G9" s="136"/>
      <c r="H9" s="135" t="s">
        <v>198</v>
      </c>
      <c r="I9" s="136"/>
    </row>
    <row r="10" spans="1:9" s="11" customFormat="1" ht="63.75" customHeight="1">
      <c r="A10" s="139"/>
      <c r="B10" s="139"/>
      <c r="C10" s="139"/>
      <c r="D10" s="139"/>
      <c r="E10" s="139"/>
      <c r="F10" s="38" t="s">
        <v>80</v>
      </c>
      <c r="G10" s="38" t="s">
        <v>1</v>
      </c>
      <c r="H10" s="38" t="s">
        <v>48</v>
      </c>
      <c r="I10" s="38" t="s">
        <v>211</v>
      </c>
    </row>
    <row r="11" spans="1:9" s="11" customFormat="1" ht="24" customHeight="1">
      <c r="A11" s="48" t="s">
        <v>199</v>
      </c>
      <c r="B11" s="48" t="s">
        <v>200</v>
      </c>
      <c r="C11" s="48" t="s">
        <v>201</v>
      </c>
      <c r="D11" s="48" t="s">
        <v>202</v>
      </c>
      <c r="E11" s="48" t="s">
        <v>203</v>
      </c>
      <c r="F11" s="48" t="s">
        <v>204</v>
      </c>
      <c r="G11" s="48" t="s">
        <v>205</v>
      </c>
      <c r="H11" s="48" t="s">
        <v>206</v>
      </c>
      <c r="I11" s="48" t="s">
        <v>207</v>
      </c>
    </row>
    <row r="12" spans="1:9" ht="30.75">
      <c r="A12" s="57" t="s">
        <v>2</v>
      </c>
      <c r="B12" s="79" t="s">
        <v>81</v>
      </c>
      <c r="C12" s="54"/>
      <c r="D12" s="66" t="s">
        <v>30</v>
      </c>
      <c r="E12" s="66"/>
      <c r="F12" s="56"/>
      <c r="G12" s="56"/>
      <c r="H12" s="56"/>
      <c r="I12" s="56"/>
    </row>
    <row r="13" spans="1:9" ht="15">
      <c r="A13" s="57">
        <v>1</v>
      </c>
      <c r="B13" s="79" t="s">
        <v>3</v>
      </c>
      <c r="C13" s="60"/>
      <c r="D13" s="81"/>
      <c r="E13" s="81"/>
      <c r="F13" s="56"/>
      <c r="G13" s="56"/>
      <c r="H13" s="56"/>
      <c r="I13" s="56"/>
    </row>
    <row r="14" spans="1:9" ht="15">
      <c r="A14" s="55" t="s">
        <v>4</v>
      </c>
      <c r="B14" s="69" t="s">
        <v>34</v>
      </c>
      <c r="C14" s="59">
        <v>0</v>
      </c>
      <c r="D14" s="59">
        <v>0</v>
      </c>
      <c r="E14" s="59">
        <v>0</v>
      </c>
      <c r="F14" s="56">
        <f>(D14*100)/$D$63</f>
        <v>0</v>
      </c>
      <c r="G14" s="56">
        <f>(D14*100)/$D$67</f>
        <v>0</v>
      </c>
      <c r="H14" s="58">
        <v>0</v>
      </c>
      <c r="I14" s="56" t="e">
        <f>H14/D14%</f>
        <v>#DIV/0!</v>
      </c>
    </row>
    <row r="15" spans="1:9" ht="15">
      <c r="A15" s="55" t="s">
        <v>5</v>
      </c>
      <c r="B15" s="69" t="s">
        <v>6</v>
      </c>
      <c r="C15" s="59">
        <v>1</v>
      </c>
      <c r="D15" s="59">
        <v>183056000</v>
      </c>
      <c r="E15" s="59">
        <v>183056000</v>
      </c>
      <c r="F15" s="56">
        <f>(D15*100)/$D$63</f>
        <v>82.06728355211247</v>
      </c>
      <c r="G15" s="56">
        <f>(D15*100)/$D$67</f>
        <v>82.06728355211247</v>
      </c>
      <c r="H15" s="58">
        <v>0</v>
      </c>
      <c r="I15" s="56"/>
    </row>
    <row r="16" spans="1:9" ht="15">
      <c r="A16" s="55" t="s">
        <v>7</v>
      </c>
      <c r="B16" s="69" t="s">
        <v>8</v>
      </c>
      <c r="C16" s="59">
        <v>0</v>
      </c>
      <c r="D16" s="59">
        <v>0</v>
      </c>
      <c r="E16" s="59">
        <v>0</v>
      </c>
      <c r="F16" s="56">
        <f>(D16*100)/$D$63</f>
        <v>0</v>
      </c>
      <c r="G16" s="56">
        <f>(D16*100)/$D$67</f>
        <v>0</v>
      </c>
      <c r="H16" s="58">
        <v>0</v>
      </c>
      <c r="I16" s="56"/>
    </row>
    <row r="17" spans="1:9" ht="15">
      <c r="A17" s="55" t="s">
        <v>87</v>
      </c>
      <c r="B17" s="69" t="s">
        <v>9</v>
      </c>
      <c r="C17" s="59">
        <v>0</v>
      </c>
      <c r="D17" s="59">
        <v>0</v>
      </c>
      <c r="E17" s="59">
        <v>0</v>
      </c>
      <c r="F17" s="56">
        <f>(D17*100)/$D$63</f>
        <v>0</v>
      </c>
      <c r="G17" s="56">
        <f>(D17*100)/$D$67</f>
        <v>0</v>
      </c>
      <c r="H17" s="58">
        <v>0</v>
      </c>
      <c r="I17" s="56"/>
    </row>
    <row r="18" spans="1:9" ht="15">
      <c r="A18" s="55" t="s">
        <v>10</v>
      </c>
      <c r="B18" s="69" t="s">
        <v>35</v>
      </c>
      <c r="C18" s="81">
        <v>0</v>
      </c>
      <c r="D18" s="81">
        <v>0</v>
      </c>
      <c r="E18" s="81">
        <v>0</v>
      </c>
      <c r="F18" s="56">
        <f>(D18*100)/$D$63</f>
        <v>0</v>
      </c>
      <c r="G18" s="56">
        <f>(D18*100)/$D$67</f>
        <v>0</v>
      </c>
      <c r="H18" s="58">
        <v>0</v>
      </c>
      <c r="I18" s="56"/>
    </row>
    <row r="19" spans="1:9" ht="15">
      <c r="A19" s="57"/>
      <c r="B19" s="79" t="s">
        <v>36</v>
      </c>
      <c r="C19" s="80">
        <f aca="true" t="shared" si="0" ref="C19:H19">SUM(C14:C18)</f>
        <v>1</v>
      </c>
      <c r="D19" s="80">
        <f t="shared" si="0"/>
        <v>183056000</v>
      </c>
      <c r="E19" s="80">
        <f t="shared" si="0"/>
        <v>183056000</v>
      </c>
      <c r="F19" s="64">
        <f t="shared" si="0"/>
        <v>82.06728355211247</v>
      </c>
      <c r="G19" s="64">
        <f t="shared" si="0"/>
        <v>82.06728355211247</v>
      </c>
      <c r="H19" s="68">
        <f t="shared" si="0"/>
        <v>0</v>
      </c>
      <c r="I19" s="56">
        <f>H19/D19%</f>
        <v>0</v>
      </c>
    </row>
    <row r="20" spans="1:9" ht="15">
      <c r="A20" s="57"/>
      <c r="B20" s="69"/>
      <c r="C20" s="81"/>
      <c r="D20" s="81"/>
      <c r="E20" s="81"/>
      <c r="F20" s="56"/>
      <c r="G20" s="56"/>
      <c r="H20" s="56"/>
      <c r="I20" s="56"/>
    </row>
    <row r="21" spans="1:9" ht="15">
      <c r="A21" s="57">
        <v>2</v>
      </c>
      <c r="B21" s="79" t="s">
        <v>12</v>
      </c>
      <c r="C21" s="81"/>
      <c r="D21" s="81"/>
      <c r="E21" s="81"/>
      <c r="F21" s="56"/>
      <c r="G21" s="56"/>
      <c r="H21" s="56"/>
      <c r="I21" s="56"/>
    </row>
    <row r="22" spans="1:9" ht="30">
      <c r="A22" s="55" t="s">
        <v>38</v>
      </c>
      <c r="B22" s="69" t="s">
        <v>37</v>
      </c>
      <c r="C22" s="63">
        <v>0</v>
      </c>
      <c r="D22" s="63">
        <v>0</v>
      </c>
      <c r="E22" s="63">
        <v>0</v>
      </c>
      <c r="F22" s="73">
        <f aca="true" t="shared" si="1" ref="F22:F27">(D22*100)/$D$63</f>
        <v>0</v>
      </c>
      <c r="G22" s="73">
        <f aca="true" t="shared" si="2" ref="G22:G27">(D22*100)/$D$67</f>
        <v>0</v>
      </c>
      <c r="H22" s="89">
        <v>0</v>
      </c>
      <c r="I22" s="56">
        <f aca="true" t="shared" si="3" ref="I22:I27">H22/$D$67*100</f>
        <v>0</v>
      </c>
    </row>
    <row r="23" spans="1:9" ht="15">
      <c r="A23" s="55" t="s">
        <v>39</v>
      </c>
      <c r="B23" s="69" t="s">
        <v>216</v>
      </c>
      <c r="C23" s="59">
        <v>0</v>
      </c>
      <c r="D23" s="59">
        <v>0</v>
      </c>
      <c r="E23" s="59">
        <v>0</v>
      </c>
      <c r="F23" s="56">
        <f t="shared" si="1"/>
        <v>0</v>
      </c>
      <c r="G23" s="56">
        <f t="shared" si="2"/>
        <v>0</v>
      </c>
      <c r="H23" s="58">
        <v>0</v>
      </c>
      <c r="I23" s="56">
        <f t="shared" si="3"/>
        <v>0</v>
      </c>
    </row>
    <row r="24" spans="1:9" ht="15">
      <c r="A24" s="55" t="s">
        <v>40</v>
      </c>
      <c r="B24" s="69" t="s">
        <v>13</v>
      </c>
      <c r="C24" s="59">
        <v>0</v>
      </c>
      <c r="D24" s="59">
        <v>0</v>
      </c>
      <c r="E24" s="59">
        <v>0</v>
      </c>
      <c r="F24" s="56">
        <f t="shared" si="1"/>
        <v>0</v>
      </c>
      <c r="G24" s="56">
        <f t="shared" si="2"/>
        <v>0</v>
      </c>
      <c r="H24" s="58">
        <v>0</v>
      </c>
      <c r="I24" s="56">
        <f t="shared" si="3"/>
        <v>0</v>
      </c>
    </row>
    <row r="25" spans="1:9" ht="15">
      <c r="A25" s="55" t="s">
        <v>41</v>
      </c>
      <c r="B25" s="69" t="s">
        <v>35</v>
      </c>
      <c r="C25" s="81"/>
      <c r="D25" s="81"/>
      <c r="E25" s="81">
        <v>0</v>
      </c>
      <c r="F25" s="56">
        <f t="shared" si="1"/>
        <v>0</v>
      </c>
      <c r="G25" s="56">
        <f t="shared" si="2"/>
        <v>0</v>
      </c>
      <c r="H25" s="58">
        <v>0</v>
      </c>
      <c r="I25" s="56">
        <f t="shared" si="3"/>
        <v>0</v>
      </c>
    </row>
    <row r="26" spans="1:9" ht="15">
      <c r="A26" s="75" t="s">
        <v>83</v>
      </c>
      <c r="B26" s="91"/>
      <c r="C26" s="59">
        <v>0</v>
      </c>
      <c r="D26" s="59">
        <v>0</v>
      </c>
      <c r="E26" s="59">
        <v>0</v>
      </c>
      <c r="F26" s="56">
        <f t="shared" si="1"/>
        <v>0</v>
      </c>
      <c r="G26" s="56">
        <f t="shared" si="2"/>
        <v>0</v>
      </c>
      <c r="H26" s="58">
        <v>0</v>
      </c>
      <c r="I26" s="56">
        <f t="shared" si="3"/>
        <v>0</v>
      </c>
    </row>
    <row r="27" spans="1:9" ht="15">
      <c r="A27" s="75" t="s">
        <v>84</v>
      </c>
      <c r="B27" s="91"/>
      <c r="C27" s="59">
        <v>0</v>
      </c>
      <c r="D27" s="59">
        <v>0</v>
      </c>
      <c r="E27" s="59">
        <v>0</v>
      </c>
      <c r="F27" s="56">
        <f t="shared" si="1"/>
        <v>0</v>
      </c>
      <c r="G27" s="56">
        <f t="shared" si="2"/>
        <v>0</v>
      </c>
      <c r="H27" s="58">
        <v>0</v>
      </c>
      <c r="I27" s="56">
        <f t="shared" si="3"/>
        <v>0</v>
      </c>
    </row>
    <row r="28" spans="1:9" ht="14.25">
      <c r="A28" s="57"/>
      <c r="B28" s="79" t="s">
        <v>42</v>
      </c>
      <c r="C28" s="80">
        <f aca="true" t="shared" si="4" ref="C28:I28">SUM(C22:C27)</f>
        <v>0</v>
      </c>
      <c r="D28" s="80">
        <f t="shared" si="4"/>
        <v>0</v>
      </c>
      <c r="E28" s="80">
        <f t="shared" si="4"/>
        <v>0</v>
      </c>
      <c r="F28" s="64">
        <f t="shared" si="4"/>
        <v>0</v>
      </c>
      <c r="G28" s="64">
        <f t="shared" si="4"/>
        <v>0</v>
      </c>
      <c r="H28" s="68">
        <f t="shared" si="4"/>
        <v>0</v>
      </c>
      <c r="I28" s="64">
        <f t="shared" si="4"/>
        <v>0</v>
      </c>
    </row>
    <row r="29" spans="1:9" ht="15">
      <c r="A29" s="57"/>
      <c r="B29" s="79"/>
      <c r="C29" s="81"/>
      <c r="D29" s="81"/>
      <c r="E29" s="81"/>
      <c r="F29" s="56"/>
      <c r="G29" s="56"/>
      <c r="H29" s="56"/>
      <c r="I29" s="56"/>
    </row>
    <row r="30" spans="1:9" ht="28.5">
      <c r="A30" s="72"/>
      <c r="B30" s="79" t="s">
        <v>14</v>
      </c>
      <c r="C30" s="85">
        <f>C19+C28</f>
        <v>1</v>
      </c>
      <c r="D30" s="85">
        <f>(D19+D28)</f>
        <v>183056000</v>
      </c>
      <c r="E30" s="85">
        <f>E19+E28</f>
        <v>183056000</v>
      </c>
      <c r="F30" s="82">
        <f>(D30*100)/D63</f>
        <v>82.06728355211247</v>
      </c>
      <c r="G30" s="82">
        <f>(D30*100)/D67</f>
        <v>82.06728355211247</v>
      </c>
      <c r="H30" s="70">
        <f>+H19+H28</f>
        <v>0</v>
      </c>
      <c r="I30" s="82">
        <f>+I19+I28</f>
        <v>0</v>
      </c>
    </row>
    <row r="31" spans="1:9" ht="15">
      <c r="A31" s="72"/>
      <c r="B31" s="79"/>
      <c r="C31" s="81"/>
      <c r="D31" s="81"/>
      <c r="E31" s="81"/>
      <c r="F31" s="56"/>
      <c r="G31" s="56"/>
      <c r="H31" s="56"/>
      <c r="I31" s="56"/>
    </row>
    <row r="32" spans="1:17" s="26" customFormat="1" ht="15">
      <c r="A32" s="67" t="s">
        <v>15</v>
      </c>
      <c r="B32" s="90" t="s">
        <v>26</v>
      </c>
      <c r="C32" s="84"/>
      <c r="D32" s="84"/>
      <c r="E32" s="84"/>
      <c r="F32" s="65"/>
      <c r="G32" s="65"/>
      <c r="H32" s="64" t="s">
        <v>208</v>
      </c>
      <c r="I32" s="64" t="s">
        <v>208</v>
      </c>
      <c r="M32" s="10"/>
      <c r="N32" s="10"/>
      <c r="O32" s="10"/>
      <c r="P32" s="10"/>
      <c r="Q32" s="10"/>
    </row>
    <row r="33" spans="1:9" ht="15">
      <c r="A33" s="57">
        <v>1</v>
      </c>
      <c r="B33" s="79" t="s">
        <v>13</v>
      </c>
      <c r="C33" s="81"/>
      <c r="D33" s="81"/>
      <c r="E33" s="81"/>
      <c r="F33" s="56"/>
      <c r="G33" s="56"/>
      <c r="H33" s="64" t="s">
        <v>208</v>
      </c>
      <c r="I33" s="64" t="s">
        <v>208</v>
      </c>
    </row>
    <row r="34" spans="1:9" ht="15">
      <c r="A34" s="55" t="s">
        <v>4</v>
      </c>
      <c r="B34" s="69" t="s">
        <v>43</v>
      </c>
      <c r="C34" s="59">
        <v>14</v>
      </c>
      <c r="D34" s="59">
        <v>662053</v>
      </c>
      <c r="E34" s="59">
        <v>662053</v>
      </c>
      <c r="F34" s="56">
        <f>(D34*100)/$D$63</f>
        <v>0.296810218061832</v>
      </c>
      <c r="G34" s="56">
        <f>(D34*100)/$D$67</f>
        <v>0.296810218061832</v>
      </c>
      <c r="H34" s="56"/>
      <c r="I34" s="56"/>
    </row>
    <row r="35" spans="1:9" ht="18">
      <c r="A35" s="55" t="s">
        <v>5</v>
      </c>
      <c r="B35" s="69" t="s">
        <v>180</v>
      </c>
      <c r="C35" s="59">
        <v>25</v>
      </c>
      <c r="D35" s="59">
        <v>2142659</v>
      </c>
      <c r="E35" s="59">
        <v>2142659</v>
      </c>
      <c r="F35" s="56">
        <f aca="true" t="shared" si="5" ref="F35:F43">(D35*100)/$D$63</f>
        <v>0.960592407287856</v>
      </c>
      <c r="G35" s="56">
        <f aca="true" t="shared" si="6" ref="G35:G43">(D35*100)/$D$67</f>
        <v>0.960592407287856</v>
      </c>
      <c r="H35" s="56"/>
      <c r="I35" s="56"/>
    </row>
    <row r="36" spans="1:9" ht="15">
      <c r="A36" s="55" t="s">
        <v>7</v>
      </c>
      <c r="B36" s="69" t="s">
        <v>6</v>
      </c>
      <c r="C36" s="59">
        <v>0</v>
      </c>
      <c r="D36" s="59">
        <v>0</v>
      </c>
      <c r="E36" s="59">
        <v>0</v>
      </c>
      <c r="F36" s="56">
        <f t="shared" si="5"/>
        <v>0</v>
      </c>
      <c r="G36" s="56">
        <f t="shared" si="6"/>
        <v>0</v>
      </c>
      <c r="H36" s="56"/>
      <c r="I36" s="56"/>
    </row>
    <row r="37" spans="1:9" ht="15">
      <c r="A37" s="55" t="s">
        <v>27</v>
      </c>
      <c r="B37" s="69" t="s">
        <v>44</v>
      </c>
      <c r="C37" s="59">
        <v>0</v>
      </c>
      <c r="D37" s="59">
        <v>0</v>
      </c>
      <c r="E37" s="59">
        <v>0</v>
      </c>
      <c r="F37" s="56">
        <f t="shared" si="5"/>
        <v>0</v>
      </c>
      <c r="G37" s="56">
        <f t="shared" si="6"/>
        <v>0</v>
      </c>
      <c r="H37" s="56"/>
      <c r="I37" s="56"/>
    </row>
    <row r="38" spans="1:9" ht="15">
      <c r="A38" s="55" t="s">
        <v>10</v>
      </c>
      <c r="B38" s="69" t="s">
        <v>28</v>
      </c>
      <c r="C38" s="59">
        <v>0</v>
      </c>
      <c r="D38" s="59">
        <v>0</v>
      </c>
      <c r="E38" s="59">
        <v>0</v>
      </c>
      <c r="F38" s="56">
        <f t="shared" si="5"/>
        <v>0</v>
      </c>
      <c r="G38" s="56">
        <f t="shared" si="6"/>
        <v>0</v>
      </c>
      <c r="H38" s="56"/>
      <c r="I38" s="56"/>
    </row>
    <row r="39" spans="1:9" ht="15">
      <c r="A39" s="55" t="s">
        <v>16</v>
      </c>
      <c r="B39" s="69" t="s">
        <v>17</v>
      </c>
      <c r="C39" s="59">
        <v>33</v>
      </c>
      <c r="D39" s="59">
        <v>9219070</v>
      </c>
      <c r="E39" s="59">
        <v>9219070</v>
      </c>
      <c r="F39" s="56">
        <f t="shared" si="5"/>
        <v>4.1330742055806615</v>
      </c>
      <c r="G39" s="56">
        <f t="shared" si="6"/>
        <v>4.1330742055806615</v>
      </c>
      <c r="H39" s="56"/>
      <c r="I39" s="56"/>
    </row>
    <row r="40" spans="1:9" ht="15">
      <c r="A40" s="55" t="s">
        <v>18</v>
      </c>
      <c r="B40" s="69" t="s">
        <v>45</v>
      </c>
      <c r="C40" s="59">
        <v>0</v>
      </c>
      <c r="D40" s="59">
        <v>0</v>
      </c>
      <c r="E40" s="59">
        <v>0</v>
      </c>
      <c r="F40" s="56">
        <f t="shared" si="5"/>
        <v>0</v>
      </c>
      <c r="G40" s="56">
        <f t="shared" si="6"/>
        <v>0</v>
      </c>
      <c r="H40" s="56"/>
      <c r="I40" s="56"/>
    </row>
    <row r="41" spans="1:9" ht="15">
      <c r="A41" s="55" t="s">
        <v>19</v>
      </c>
      <c r="B41" s="69" t="s">
        <v>11</v>
      </c>
      <c r="C41" s="81">
        <v>0</v>
      </c>
      <c r="D41" s="81">
        <v>0</v>
      </c>
      <c r="E41" s="81">
        <v>0</v>
      </c>
      <c r="F41" s="56">
        <f t="shared" si="5"/>
        <v>0</v>
      </c>
      <c r="G41" s="56">
        <f t="shared" si="6"/>
        <v>0</v>
      </c>
      <c r="H41" s="56"/>
      <c r="I41" s="56"/>
    </row>
    <row r="42" spans="1:9" ht="15">
      <c r="A42" s="75" t="s">
        <v>85</v>
      </c>
      <c r="B42" s="91" t="s">
        <v>238</v>
      </c>
      <c r="C42" s="81">
        <v>0</v>
      </c>
      <c r="D42" s="81">
        <v>0</v>
      </c>
      <c r="E42" s="81">
        <v>0</v>
      </c>
      <c r="F42" s="56">
        <f t="shared" si="5"/>
        <v>0</v>
      </c>
      <c r="G42" s="56">
        <f t="shared" si="6"/>
        <v>0</v>
      </c>
      <c r="H42" s="56"/>
      <c r="I42" s="56"/>
    </row>
    <row r="43" spans="1:9" ht="15">
      <c r="A43" s="75" t="s">
        <v>86</v>
      </c>
      <c r="B43" s="91" t="s">
        <v>179</v>
      </c>
      <c r="C43" s="81">
        <v>0</v>
      </c>
      <c r="D43" s="81">
        <v>0</v>
      </c>
      <c r="E43" s="81">
        <v>0</v>
      </c>
      <c r="F43" s="56">
        <f t="shared" si="5"/>
        <v>0</v>
      </c>
      <c r="G43" s="56">
        <f t="shared" si="6"/>
        <v>0</v>
      </c>
      <c r="H43" s="56"/>
      <c r="I43" s="56"/>
    </row>
    <row r="44" spans="1:9" ht="15">
      <c r="A44" s="72"/>
      <c r="B44" s="79" t="s">
        <v>20</v>
      </c>
      <c r="C44" s="80">
        <f>SUM(C34:C43)</f>
        <v>72</v>
      </c>
      <c r="D44" s="80">
        <f>SUM(D34:D43)</f>
        <v>12023782</v>
      </c>
      <c r="E44" s="80">
        <f>SUM(E34:E43)</f>
        <v>12023782</v>
      </c>
      <c r="F44" s="64">
        <f>SUM(F34:F43)</f>
        <v>5.39047683093035</v>
      </c>
      <c r="G44" s="64">
        <f>SUM(G34:G43)</f>
        <v>5.39047683093035</v>
      </c>
      <c r="H44" s="56"/>
      <c r="I44" s="56"/>
    </row>
    <row r="45" spans="1:9" ht="15">
      <c r="A45" s="72"/>
      <c r="B45" s="79"/>
      <c r="C45" s="81"/>
      <c r="D45" s="81"/>
      <c r="E45" s="81"/>
      <c r="F45" s="56"/>
      <c r="G45" s="56"/>
      <c r="H45" s="56"/>
      <c r="I45" s="56"/>
    </row>
    <row r="46" spans="1:17" s="26" customFormat="1" ht="15">
      <c r="A46" s="67" t="s">
        <v>31</v>
      </c>
      <c r="B46" s="90" t="s">
        <v>21</v>
      </c>
      <c r="C46" s="84"/>
      <c r="D46" s="84"/>
      <c r="E46" s="84"/>
      <c r="F46" s="65"/>
      <c r="G46" s="65"/>
      <c r="H46" s="82" t="s">
        <v>208</v>
      </c>
      <c r="I46" s="82" t="s">
        <v>208</v>
      </c>
      <c r="M46" s="10"/>
      <c r="N46" s="10"/>
      <c r="O46" s="10"/>
      <c r="P46" s="10"/>
      <c r="Q46" s="10"/>
    </row>
    <row r="47" spans="1:17" s="26" customFormat="1" ht="15">
      <c r="A47" s="88" t="s">
        <v>4</v>
      </c>
      <c r="B47" s="83" t="s">
        <v>197</v>
      </c>
      <c r="C47" s="87">
        <v>1099</v>
      </c>
      <c r="D47" s="87">
        <v>6023175</v>
      </c>
      <c r="E47" s="87">
        <v>6023175</v>
      </c>
      <c r="F47" s="65">
        <f>(D47*100)/$D$63</f>
        <v>2.7002972347751237</v>
      </c>
      <c r="G47" s="65">
        <f>(D47*100)/$D$67</f>
        <v>2.7002972347751237</v>
      </c>
      <c r="H47" s="73"/>
      <c r="I47" s="73"/>
      <c r="M47" s="10"/>
      <c r="N47" s="10"/>
      <c r="O47" s="10"/>
      <c r="P47" s="10"/>
      <c r="Q47" s="10"/>
    </row>
    <row r="48" spans="1:9" ht="15">
      <c r="A48" s="55" t="s">
        <v>5</v>
      </c>
      <c r="B48" s="69" t="s">
        <v>72</v>
      </c>
      <c r="C48" s="81"/>
      <c r="D48" s="81"/>
      <c r="E48" s="81"/>
      <c r="F48" s="66"/>
      <c r="G48" s="66"/>
      <c r="H48" s="73"/>
      <c r="I48" s="73"/>
    </row>
    <row r="49" spans="1:17" s="26" customFormat="1" ht="48" customHeight="1">
      <c r="A49" s="71" t="s">
        <v>71</v>
      </c>
      <c r="B49" s="83" t="s">
        <v>90</v>
      </c>
      <c r="C49" s="77">
        <v>176768</v>
      </c>
      <c r="D49" s="77">
        <v>16897708</v>
      </c>
      <c r="E49" s="77">
        <v>16896946</v>
      </c>
      <c r="F49" s="86">
        <f>(D49*100)/$D$63</f>
        <v>7.575545154580015</v>
      </c>
      <c r="G49" s="86">
        <f>F49</f>
        <v>7.575545154580015</v>
      </c>
      <c r="H49" s="73"/>
      <c r="I49" s="73"/>
      <c r="M49" s="10"/>
      <c r="N49" s="10"/>
      <c r="O49" s="10"/>
      <c r="P49" s="10"/>
      <c r="Q49" s="10"/>
    </row>
    <row r="50" spans="1:17" s="26" customFormat="1" ht="47.25" customHeight="1">
      <c r="A50" s="74" t="s">
        <v>82</v>
      </c>
      <c r="B50" s="83" t="s">
        <v>33</v>
      </c>
      <c r="C50" s="61">
        <v>52</v>
      </c>
      <c r="D50" s="61">
        <v>2534896</v>
      </c>
      <c r="E50" s="61">
        <v>2534896</v>
      </c>
      <c r="F50" s="86">
        <f>(D50*100)/$D$63</f>
        <v>1.1364392798221075</v>
      </c>
      <c r="G50" s="86">
        <f>(D50*100)/$D$67</f>
        <v>1.1364392798221075</v>
      </c>
      <c r="H50" s="73"/>
      <c r="I50" s="73"/>
      <c r="M50" s="10"/>
      <c r="N50" s="10"/>
      <c r="O50" s="10"/>
      <c r="P50" s="10"/>
      <c r="Q50" s="10"/>
    </row>
    <row r="51" spans="1:9" ht="15">
      <c r="A51" s="55" t="s">
        <v>7</v>
      </c>
      <c r="B51" s="78" t="s">
        <v>217</v>
      </c>
      <c r="C51" s="59"/>
      <c r="D51" s="59"/>
      <c r="E51" s="59"/>
      <c r="F51" s="56"/>
      <c r="G51" s="56">
        <f>(D51*100)/$D$67</f>
        <v>0</v>
      </c>
      <c r="H51" s="73"/>
      <c r="I51" s="73"/>
    </row>
    <row r="52" spans="1:9" ht="15">
      <c r="A52" s="75" t="s">
        <v>88</v>
      </c>
      <c r="B52" s="78" t="s">
        <v>233</v>
      </c>
      <c r="C52" s="81">
        <v>18</v>
      </c>
      <c r="D52" s="81">
        <v>28585</v>
      </c>
      <c r="E52" s="81">
        <v>28585</v>
      </c>
      <c r="F52" s="56">
        <f aca="true" t="shared" si="7" ref="F52:F58">(D52*100)/$D$63</f>
        <v>0.012815167491571623</v>
      </c>
      <c r="G52" s="56">
        <f>+F52</f>
        <v>0.012815167491571623</v>
      </c>
      <c r="H52" s="73"/>
      <c r="I52" s="73"/>
    </row>
    <row r="53" spans="1:9" ht="15">
      <c r="A53" s="75" t="s">
        <v>89</v>
      </c>
      <c r="B53" s="78" t="s">
        <v>218</v>
      </c>
      <c r="C53" s="81">
        <v>0</v>
      </c>
      <c r="D53" s="81">
        <v>0</v>
      </c>
      <c r="E53" s="81">
        <v>0</v>
      </c>
      <c r="F53" s="56">
        <f t="shared" si="7"/>
        <v>0</v>
      </c>
      <c r="G53" s="56">
        <f>+F53</f>
        <v>0</v>
      </c>
      <c r="H53" s="73"/>
      <c r="I53" s="73"/>
    </row>
    <row r="54" spans="1:9" ht="15">
      <c r="A54" s="75" t="s">
        <v>220</v>
      </c>
      <c r="B54" s="78" t="s">
        <v>237</v>
      </c>
      <c r="C54" s="81">
        <v>0</v>
      </c>
      <c r="D54" s="81">
        <v>0</v>
      </c>
      <c r="E54" s="81">
        <v>0</v>
      </c>
      <c r="F54" s="56">
        <f t="shared" si="7"/>
        <v>0</v>
      </c>
      <c r="G54" s="56">
        <f>+F54</f>
        <v>0</v>
      </c>
      <c r="H54" s="73"/>
      <c r="I54" s="73"/>
    </row>
    <row r="55" spans="1:9" ht="15">
      <c r="A55" s="75" t="s">
        <v>221</v>
      </c>
      <c r="B55" s="78" t="s">
        <v>219</v>
      </c>
      <c r="C55" s="81">
        <v>1661</v>
      </c>
      <c r="D55" s="81">
        <v>1026516</v>
      </c>
      <c r="E55" s="81">
        <v>1026516</v>
      </c>
      <c r="F55" s="56">
        <f t="shared" si="7"/>
        <v>0.4602055089304928</v>
      </c>
      <c r="G55" s="56">
        <f>+F55</f>
        <v>0.4602055089304928</v>
      </c>
      <c r="H55" s="73"/>
      <c r="I55" s="73"/>
    </row>
    <row r="56" spans="1:9" ht="15">
      <c r="A56" s="75" t="s">
        <v>234</v>
      </c>
      <c r="B56" s="78" t="s">
        <v>222</v>
      </c>
      <c r="C56" s="81">
        <v>134</v>
      </c>
      <c r="D56" s="81">
        <v>453244</v>
      </c>
      <c r="E56" s="81">
        <v>453244</v>
      </c>
      <c r="F56" s="56">
        <f t="shared" si="7"/>
        <v>0.20319740334265834</v>
      </c>
      <c r="G56" s="56">
        <f>+F56</f>
        <v>0.20319740334265834</v>
      </c>
      <c r="H56" s="73"/>
      <c r="I56" s="73"/>
    </row>
    <row r="57" spans="1:9" ht="15">
      <c r="A57" s="75" t="s">
        <v>236</v>
      </c>
      <c r="B57" s="91" t="s">
        <v>223</v>
      </c>
      <c r="C57" s="81">
        <v>10388</v>
      </c>
      <c r="D57" s="81">
        <v>1007604</v>
      </c>
      <c r="E57" s="81">
        <v>1007604</v>
      </c>
      <c r="F57" s="56">
        <f t="shared" si="7"/>
        <v>0.45172692059393155</v>
      </c>
      <c r="G57" s="56">
        <f>(D57*100)/$D$67</f>
        <v>0.45172692059393155</v>
      </c>
      <c r="H57" s="73"/>
      <c r="I57" s="73"/>
    </row>
    <row r="58" spans="1:9" ht="15">
      <c r="A58" s="75" t="s">
        <v>239</v>
      </c>
      <c r="B58" s="91" t="s">
        <v>240</v>
      </c>
      <c r="C58" s="81">
        <v>6</v>
      </c>
      <c r="D58" s="81">
        <v>4490</v>
      </c>
      <c r="E58" s="81">
        <v>4490</v>
      </c>
      <c r="F58" s="56">
        <f t="shared" si="7"/>
        <v>0.002012947421275375</v>
      </c>
      <c r="G58" s="56">
        <f>(D58*100)/$D$67</f>
        <v>0.002012947421275375</v>
      </c>
      <c r="H58" s="73"/>
      <c r="I58" s="73"/>
    </row>
    <row r="59" spans="1:17" s="27" customFormat="1" ht="15">
      <c r="A59" s="92"/>
      <c r="B59" s="90" t="s">
        <v>22</v>
      </c>
      <c r="C59" s="93">
        <f>SUM(C47:C58)</f>
        <v>190126</v>
      </c>
      <c r="D59" s="93">
        <f>SUM(D47:D58)</f>
        <v>27976218</v>
      </c>
      <c r="E59" s="93">
        <f>SUM(E47:E58)</f>
        <v>27975456</v>
      </c>
      <c r="F59" s="94">
        <f>SUM(F47:F58)</f>
        <v>12.542239616957177</v>
      </c>
      <c r="G59" s="94">
        <f>SUM(G47:G58)</f>
        <v>12.542239616957177</v>
      </c>
      <c r="H59" s="73"/>
      <c r="I59" s="73"/>
      <c r="M59" s="10"/>
      <c r="N59" s="10"/>
      <c r="O59" s="10"/>
      <c r="P59" s="10"/>
      <c r="Q59" s="10"/>
    </row>
    <row r="60" spans="1:17" s="12" customFormat="1" ht="15">
      <c r="A60" s="95"/>
      <c r="B60" s="79"/>
      <c r="C60" s="81"/>
      <c r="D60" s="81"/>
      <c r="E60" s="81"/>
      <c r="F60" s="56"/>
      <c r="G60" s="56"/>
      <c r="H60" s="73"/>
      <c r="I60" s="73"/>
      <c r="M60" s="10"/>
      <c r="N60" s="10"/>
      <c r="O60" s="10"/>
      <c r="P60" s="10"/>
      <c r="Q60" s="10"/>
    </row>
    <row r="61" spans="1:17" s="12" customFormat="1" ht="28.5">
      <c r="A61" s="96" t="s">
        <v>15</v>
      </c>
      <c r="B61" s="79" t="s">
        <v>23</v>
      </c>
      <c r="C61" s="85">
        <f>C44+C59</f>
        <v>190198</v>
      </c>
      <c r="D61" s="85">
        <f>(D44+D59)</f>
        <v>40000000</v>
      </c>
      <c r="E61" s="85">
        <f>E44+E59</f>
        <v>39999238</v>
      </c>
      <c r="F61" s="82">
        <f>F44+F59</f>
        <v>17.93271644788753</v>
      </c>
      <c r="G61" s="82">
        <f>G44+G59</f>
        <v>17.93271644788753</v>
      </c>
      <c r="H61" s="82" t="s">
        <v>208</v>
      </c>
      <c r="I61" s="82" t="s">
        <v>208</v>
      </c>
      <c r="M61" s="10"/>
      <c r="N61" s="10"/>
      <c r="O61" s="10"/>
      <c r="P61" s="10"/>
      <c r="Q61" s="10"/>
    </row>
    <row r="62" spans="1:17" s="12" customFormat="1" ht="15">
      <c r="A62" s="95"/>
      <c r="B62" s="79"/>
      <c r="C62" s="81"/>
      <c r="D62" s="81"/>
      <c r="E62" s="81"/>
      <c r="F62" s="56"/>
      <c r="G62" s="56"/>
      <c r="H62" s="73"/>
      <c r="I62" s="73"/>
      <c r="M62" s="10"/>
      <c r="N62" s="10"/>
      <c r="O62" s="10"/>
      <c r="P62" s="10"/>
      <c r="Q62" s="10"/>
    </row>
    <row r="63" spans="1:17" s="12" customFormat="1" ht="15">
      <c r="A63" s="95"/>
      <c r="B63" s="79" t="s">
        <v>24</v>
      </c>
      <c r="C63" s="80">
        <f>C30+C61</f>
        <v>190199</v>
      </c>
      <c r="D63" s="80">
        <f>(D30+D61)</f>
        <v>223056000</v>
      </c>
      <c r="E63" s="80">
        <f>E30+E61</f>
        <v>223055238</v>
      </c>
      <c r="F63" s="64">
        <f>(F30+F61)</f>
        <v>100</v>
      </c>
      <c r="G63" s="64">
        <f>(G30+G61)</f>
        <v>100</v>
      </c>
      <c r="H63" s="73"/>
      <c r="I63" s="73"/>
      <c r="M63" s="10"/>
      <c r="N63" s="10"/>
      <c r="O63" s="10"/>
      <c r="P63" s="10"/>
      <c r="Q63" s="10"/>
    </row>
    <row r="64" spans="1:17" s="12" customFormat="1" ht="15">
      <c r="A64" s="95"/>
      <c r="B64" s="79"/>
      <c r="C64" s="81"/>
      <c r="D64" s="81"/>
      <c r="E64" s="81"/>
      <c r="F64" s="56"/>
      <c r="G64" s="56"/>
      <c r="H64" s="73"/>
      <c r="I64" s="73"/>
      <c r="M64" s="10"/>
      <c r="N64" s="10"/>
      <c r="O64" s="10"/>
      <c r="P64" s="10"/>
      <c r="Q64" s="10"/>
    </row>
    <row r="65" spans="1:9" ht="30">
      <c r="A65" s="57" t="s">
        <v>25</v>
      </c>
      <c r="B65" s="69" t="s">
        <v>194</v>
      </c>
      <c r="C65" s="97">
        <v>0</v>
      </c>
      <c r="D65" s="97">
        <v>0</v>
      </c>
      <c r="E65" s="97">
        <v>0</v>
      </c>
      <c r="F65" s="82" t="s">
        <v>208</v>
      </c>
      <c r="G65" s="82">
        <f>(D65*100)/D67</f>
        <v>0</v>
      </c>
      <c r="H65" s="82" t="s">
        <v>208</v>
      </c>
      <c r="I65" s="82" t="s">
        <v>208</v>
      </c>
    </row>
    <row r="66" spans="1:9" ht="15">
      <c r="A66" s="55"/>
      <c r="B66" s="69"/>
      <c r="C66" s="81"/>
      <c r="D66" s="81"/>
      <c r="E66" s="81"/>
      <c r="F66" s="56"/>
      <c r="G66" s="56"/>
      <c r="H66" s="73"/>
      <c r="I66" s="73"/>
    </row>
    <row r="67" spans="1:17" s="11" customFormat="1" ht="20.25" customHeight="1">
      <c r="A67" s="98"/>
      <c r="B67" s="99" t="s">
        <v>29</v>
      </c>
      <c r="C67" s="80">
        <f>C63+C65</f>
        <v>190199</v>
      </c>
      <c r="D67" s="80">
        <f>(D63+D65)</f>
        <v>223056000</v>
      </c>
      <c r="E67" s="80">
        <f>(E63+E65)</f>
        <v>223055238</v>
      </c>
      <c r="F67" s="64" t="s">
        <v>208</v>
      </c>
      <c r="G67" s="64">
        <f>G63+G65</f>
        <v>100</v>
      </c>
      <c r="H67" s="82"/>
      <c r="I67" s="82">
        <v>0</v>
      </c>
      <c r="M67" s="10"/>
      <c r="N67" s="10"/>
      <c r="O67" s="10"/>
      <c r="P67" s="10"/>
      <c r="Q67" s="10"/>
    </row>
  </sheetData>
  <sheetProtection/>
  <mergeCells count="8">
    <mergeCell ref="H9:I9"/>
    <mergeCell ref="A1:I1"/>
    <mergeCell ref="A9:A10"/>
    <mergeCell ref="B9:B10"/>
    <mergeCell ref="C9:C10"/>
    <mergeCell ref="D9:D10"/>
    <mergeCell ref="E9:E10"/>
    <mergeCell ref="F9:G9"/>
  </mergeCells>
  <printOptions/>
  <pageMargins left="0.53" right="0.15" top="0.72" bottom="0.52" header="0.5" footer="0.5"/>
  <pageSetup fitToHeight="1" fitToWidth="1" horizontalDpi="300" verticalDpi="300" orientation="portrait" paperSize="9" scale="5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pane ySplit="6" topLeftCell="BM7" activePane="bottomLeft" state="frozen"/>
      <selection pane="topLeft" activeCell="C49" sqref="C49"/>
      <selection pane="bottomLeft" activeCell="D2" sqref="D2"/>
    </sheetView>
  </sheetViews>
  <sheetFormatPr defaultColWidth="9.140625" defaultRowHeight="12.75"/>
  <cols>
    <col min="1" max="1" width="11.00390625" style="5" customWidth="1"/>
    <col min="2" max="2" width="50.8515625" style="1" customWidth="1"/>
    <col min="3" max="3" width="26.57421875" style="1" customWidth="1"/>
    <col min="4" max="4" width="20.00390625" style="1" customWidth="1"/>
    <col min="5" max="5" width="18.28125" style="1" customWidth="1"/>
    <col min="6" max="6" width="23.140625" style="1" customWidth="1"/>
    <col min="7" max="7" width="25.00390625" style="1" customWidth="1"/>
    <col min="8" max="16384" width="9.140625" style="1" customWidth="1"/>
  </cols>
  <sheetData>
    <row r="1" spans="1:2" ht="15.75">
      <c r="A1" s="3" t="s">
        <v>51</v>
      </c>
      <c r="B1" s="4" t="s">
        <v>52</v>
      </c>
    </row>
    <row r="2" spans="2:4" ht="15.75">
      <c r="B2" s="4" t="s">
        <v>53</v>
      </c>
      <c r="D2" s="45" t="s">
        <v>261</v>
      </c>
    </row>
    <row r="3" ht="16.5" thickBot="1"/>
    <row r="4" spans="1:7" s="11" customFormat="1" ht="24" customHeight="1" thickBot="1">
      <c r="A4" s="138" t="s">
        <v>46</v>
      </c>
      <c r="B4" s="138" t="s">
        <v>47</v>
      </c>
      <c r="C4" s="140" t="s">
        <v>209</v>
      </c>
      <c r="D4" s="141"/>
      <c r="E4" s="135" t="s">
        <v>198</v>
      </c>
      <c r="F4" s="142"/>
      <c r="G4" s="143"/>
    </row>
    <row r="5" spans="1:7" s="11" customFormat="1" ht="57" customHeight="1">
      <c r="A5" s="139"/>
      <c r="B5" s="139"/>
      <c r="C5" s="37" t="s">
        <v>183</v>
      </c>
      <c r="D5" s="37" t="s">
        <v>210</v>
      </c>
      <c r="E5" s="38" t="s">
        <v>215</v>
      </c>
      <c r="F5" s="38" t="s">
        <v>211</v>
      </c>
      <c r="G5" s="38" t="s">
        <v>213</v>
      </c>
    </row>
    <row r="6" spans="1:7" s="11" customFormat="1" ht="24" customHeight="1">
      <c r="A6" s="48" t="s">
        <v>199</v>
      </c>
      <c r="B6" s="48" t="s">
        <v>200</v>
      </c>
      <c r="C6" s="48" t="s">
        <v>201</v>
      </c>
      <c r="D6" s="48" t="s">
        <v>202</v>
      </c>
      <c r="E6" s="48" t="s">
        <v>203</v>
      </c>
      <c r="F6" s="48" t="s">
        <v>212</v>
      </c>
      <c r="G6" s="48" t="s">
        <v>205</v>
      </c>
    </row>
    <row r="7" spans="1:7" ht="15.75">
      <c r="A7" s="62">
        <v>1</v>
      </c>
      <c r="B7" s="62" t="s">
        <v>235</v>
      </c>
      <c r="C7" s="62">
        <v>183056000</v>
      </c>
      <c r="D7" s="62">
        <v>82.06728</v>
      </c>
      <c r="E7" s="62">
        <v>0</v>
      </c>
      <c r="F7" s="62">
        <v>0</v>
      </c>
      <c r="G7" s="62">
        <v>0</v>
      </c>
    </row>
    <row r="8" spans="1:7" ht="15.75">
      <c r="A8" s="49"/>
      <c r="B8" s="49" t="s">
        <v>50</v>
      </c>
      <c r="C8" s="76">
        <v>183056000</v>
      </c>
      <c r="D8" s="76">
        <v>82.06728</v>
      </c>
      <c r="E8" s="76">
        <v>0</v>
      </c>
      <c r="F8" s="76">
        <v>0</v>
      </c>
      <c r="G8" s="76">
        <v>0</v>
      </c>
    </row>
    <row r="9" ht="15.75">
      <c r="C9" s="25"/>
    </row>
    <row r="10" ht="15.75">
      <c r="C10" s="28"/>
    </row>
    <row r="14" ht="15.75">
      <c r="C14" s="28"/>
    </row>
  </sheetData>
  <sheetProtection/>
  <mergeCells count="4">
    <mergeCell ref="C4:D4"/>
    <mergeCell ref="E4:G4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pane ySplit="4" topLeftCell="BM5" activePane="bottomLeft" state="frozen"/>
      <selection pane="topLeft" activeCell="D26" sqref="D26"/>
      <selection pane="bottomLeft" activeCell="D2" sqref="D2"/>
    </sheetView>
  </sheetViews>
  <sheetFormatPr defaultColWidth="9.140625" defaultRowHeight="12.75"/>
  <cols>
    <col min="1" max="1" width="10.57421875" style="5" customWidth="1"/>
    <col min="2" max="2" width="58.28125" style="1" customWidth="1"/>
    <col min="3" max="3" width="26.140625" style="1" customWidth="1"/>
    <col min="4" max="4" width="42.57421875" style="1" customWidth="1"/>
    <col min="5" max="16384" width="9.140625" style="1" customWidth="1"/>
  </cols>
  <sheetData>
    <row r="1" spans="1:2" ht="15.75">
      <c r="A1" s="3" t="s">
        <v>54</v>
      </c>
      <c r="B1" s="4" t="s">
        <v>52</v>
      </c>
    </row>
    <row r="2" spans="2:4" ht="15.75">
      <c r="B2" s="4" t="s">
        <v>55</v>
      </c>
      <c r="D2" s="45" t="s">
        <v>261</v>
      </c>
    </row>
    <row r="3" ht="16.5" thickBot="1"/>
    <row r="4" spans="1:4" ht="71.25" customHeight="1">
      <c r="A4" s="47" t="s">
        <v>46</v>
      </c>
      <c r="B4" s="53" t="s">
        <v>47</v>
      </c>
      <c r="C4" s="51" t="s">
        <v>48</v>
      </c>
      <c r="D4" s="51" t="s">
        <v>49</v>
      </c>
    </row>
    <row r="5" spans="1:4" ht="15.75">
      <c r="A5" s="130">
        <v>1</v>
      </c>
      <c r="B5" s="130" t="s">
        <v>242</v>
      </c>
      <c r="C5" s="130">
        <v>3206644</v>
      </c>
      <c r="D5" s="130">
        <v>1.4376</v>
      </c>
    </row>
    <row r="6" spans="1:4" ht="15.75">
      <c r="A6" s="130"/>
      <c r="B6" s="130" t="s">
        <v>243</v>
      </c>
      <c r="C6" s="130"/>
      <c r="D6" s="130"/>
    </row>
    <row r="7" spans="1:4" ht="15.75">
      <c r="A7" s="52"/>
      <c r="B7" s="49" t="s">
        <v>50</v>
      </c>
      <c r="C7" s="133">
        <v>3206644</v>
      </c>
      <c r="D7" s="133">
        <v>1.4376</v>
      </c>
    </row>
    <row r="9" ht="15.75">
      <c r="B9" s="1" t="s">
        <v>193</v>
      </c>
    </row>
  </sheetData>
  <sheetProtection/>
  <conditionalFormatting sqref="D5:D6">
    <cfRule type="cellIs" priority="1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pane ySplit="3" topLeftCell="BM4" activePane="bottomLeft" state="frozen"/>
      <selection pane="topLeft" activeCell="D26" sqref="D26"/>
      <selection pane="bottomLeft" activeCell="C2" sqref="C2"/>
    </sheetView>
  </sheetViews>
  <sheetFormatPr defaultColWidth="9.140625" defaultRowHeight="12.75"/>
  <cols>
    <col min="1" max="1" width="10.57421875" style="5" customWidth="1"/>
    <col min="2" max="2" width="51.140625" style="1" customWidth="1"/>
    <col min="3" max="3" width="23.8515625" style="1" customWidth="1"/>
    <col min="4" max="4" width="15.57421875" style="1" customWidth="1"/>
    <col min="5" max="5" width="40.71093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5" ht="15.75">
      <c r="A1" s="3" t="s">
        <v>56</v>
      </c>
      <c r="B1" s="144" t="s">
        <v>57</v>
      </c>
      <c r="C1" s="144"/>
      <c r="D1" s="144"/>
      <c r="E1" s="144"/>
    </row>
    <row r="2" ht="16.5" thickBot="1">
      <c r="C2" s="45" t="s">
        <v>261</v>
      </c>
    </row>
    <row r="3" spans="1:5" ht="93" customHeight="1">
      <c r="A3" s="53" t="s">
        <v>46</v>
      </c>
      <c r="B3" s="53" t="s">
        <v>47</v>
      </c>
      <c r="C3" s="51" t="s">
        <v>192</v>
      </c>
      <c r="D3" s="51" t="s">
        <v>58</v>
      </c>
      <c r="E3" s="51" t="s">
        <v>59</v>
      </c>
    </row>
    <row r="4" spans="1:5" ht="15.75">
      <c r="A4" s="105">
        <v>1</v>
      </c>
      <c r="B4" s="105" t="s">
        <v>235</v>
      </c>
      <c r="C4" s="105" t="s">
        <v>241</v>
      </c>
      <c r="D4" s="105">
        <v>183056000</v>
      </c>
      <c r="E4" s="105">
        <v>82.06728</v>
      </c>
    </row>
    <row r="5" spans="1:7" ht="15.75">
      <c r="A5" s="109"/>
      <c r="B5" s="108"/>
      <c r="C5" s="100"/>
      <c r="D5" s="102"/>
      <c r="E5" s="107"/>
      <c r="G5" s="31"/>
    </row>
    <row r="6" spans="1:5" ht="15.75">
      <c r="A6" s="52"/>
      <c r="B6" s="49" t="s">
        <v>50</v>
      </c>
      <c r="C6" s="52"/>
      <c r="D6" s="101">
        <v>183056000</v>
      </c>
      <c r="E6" s="101">
        <v>82.06728</v>
      </c>
    </row>
    <row r="7" spans="1:5" ht="31.5" hidden="1">
      <c r="A7" s="106"/>
      <c r="B7" s="103"/>
      <c r="C7" s="103"/>
      <c r="D7" s="104" t="s">
        <v>92</v>
      </c>
      <c r="E7" s="103"/>
    </row>
    <row r="8" spans="1:5" ht="31.5" hidden="1">
      <c r="A8" s="106"/>
      <c r="B8" s="103"/>
      <c r="C8" s="103"/>
      <c r="D8" s="104" t="s">
        <v>93</v>
      </c>
      <c r="E8" s="103"/>
    </row>
    <row r="9" spans="1:5" ht="15.75" hidden="1">
      <c r="A9" s="106"/>
      <c r="B9" s="103"/>
      <c r="C9" s="103"/>
      <c r="D9" s="104" t="s">
        <v>94</v>
      </c>
      <c r="E9" s="103"/>
    </row>
    <row r="10" spans="1:5" ht="31.5" hidden="1">
      <c r="A10" s="106"/>
      <c r="B10" s="103"/>
      <c r="C10" s="103"/>
      <c r="D10" s="104" t="s">
        <v>95</v>
      </c>
      <c r="E10" s="103"/>
    </row>
    <row r="11" spans="1:5" ht="31.5" hidden="1">
      <c r="A11" s="106"/>
      <c r="B11" s="103"/>
      <c r="C11" s="103"/>
      <c r="D11" s="104" t="s">
        <v>96</v>
      </c>
      <c r="E11" s="103"/>
    </row>
    <row r="12" spans="1:5" ht="15.75" hidden="1">
      <c r="A12" s="106"/>
      <c r="B12" s="103"/>
      <c r="C12" s="103"/>
      <c r="D12" s="104" t="s">
        <v>97</v>
      </c>
      <c r="E12" s="103"/>
    </row>
    <row r="13" spans="1:5" ht="31.5" hidden="1">
      <c r="A13" s="106"/>
      <c r="B13" s="103"/>
      <c r="C13" s="103"/>
      <c r="D13" s="104" t="s">
        <v>98</v>
      </c>
      <c r="E13" s="103"/>
    </row>
    <row r="14" spans="1:5" ht="15.75" hidden="1">
      <c r="A14" s="106"/>
      <c r="B14" s="103"/>
      <c r="C14" s="103"/>
      <c r="D14" s="104" t="s">
        <v>99</v>
      </c>
      <c r="E14" s="103"/>
    </row>
    <row r="15" spans="1:5" ht="31.5" hidden="1">
      <c r="A15" s="106"/>
      <c r="B15" s="103"/>
      <c r="C15" s="103"/>
      <c r="D15" s="104" t="s">
        <v>100</v>
      </c>
      <c r="E15" s="103"/>
    </row>
    <row r="16" spans="1:5" ht="31.5" hidden="1">
      <c r="A16" s="106"/>
      <c r="B16" s="103"/>
      <c r="C16" s="103"/>
      <c r="D16" s="104" t="s">
        <v>101</v>
      </c>
      <c r="E16" s="103"/>
    </row>
    <row r="17" spans="1:5" ht="15.75" hidden="1">
      <c r="A17" s="106"/>
      <c r="B17" s="103"/>
      <c r="C17" s="103"/>
      <c r="D17" s="104" t="s">
        <v>102</v>
      </c>
      <c r="E17" s="103"/>
    </row>
    <row r="18" spans="1:5" ht="31.5" hidden="1">
      <c r="A18" s="106"/>
      <c r="B18" s="103"/>
      <c r="C18" s="103"/>
      <c r="D18" s="104" t="s">
        <v>103</v>
      </c>
      <c r="E18" s="103"/>
    </row>
    <row r="19" spans="1:5" ht="31.5" hidden="1">
      <c r="A19" s="106"/>
      <c r="B19" s="103"/>
      <c r="C19" s="103"/>
      <c r="D19" s="104" t="s">
        <v>104</v>
      </c>
      <c r="E19" s="103"/>
    </row>
    <row r="20" spans="1:5" ht="15.75" hidden="1">
      <c r="A20" s="106"/>
      <c r="B20" s="103"/>
      <c r="C20" s="103"/>
      <c r="D20" s="104" t="s">
        <v>105</v>
      </c>
      <c r="E20" s="103"/>
    </row>
    <row r="21" spans="1:5" ht="15.75" hidden="1">
      <c r="A21" s="106"/>
      <c r="B21" s="103"/>
      <c r="C21" s="103"/>
      <c r="D21" s="104" t="s">
        <v>106</v>
      </c>
      <c r="E21" s="103"/>
    </row>
    <row r="22" spans="1:5" ht="15.75" hidden="1">
      <c r="A22" s="106"/>
      <c r="B22" s="103"/>
      <c r="C22" s="103"/>
      <c r="D22" s="104" t="s">
        <v>107</v>
      </c>
      <c r="E22" s="103"/>
    </row>
    <row r="23" spans="1:5" ht="15.75" hidden="1">
      <c r="A23" s="106"/>
      <c r="B23" s="103"/>
      <c r="C23" s="103"/>
      <c r="D23" s="104" t="s">
        <v>108</v>
      </c>
      <c r="E23" s="103"/>
    </row>
    <row r="24" spans="1:5" ht="31.5" hidden="1">
      <c r="A24" s="106"/>
      <c r="B24" s="103"/>
      <c r="C24" s="103"/>
      <c r="D24" s="104" t="s">
        <v>109</v>
      </c>
      <c r="E24" s="103"/>
    </row>
    <row r="25" spans="1:5" ht="31.5" hidden="1">
      <c r="A25" s="106"/>
      <c r="B25" s="103"/>
      <c r="C25" s="103"/>
      <c r="D25" s="104" t="s">
        <v>110</v>
      </c>
      <c r="E25" s="103"/>
    </row>
    <row r="26" spans="1:5" ht="15.75" hidden="1">
      <c r="A26" s="106"/>
      <c r="B26" s="103"/>
      <c r="C26" s="103"/>
      <c r="D26" s="104" t="s">
        <v>111</v>
      </c>
      <c r="E26" s="103"/>
    </row>
    <row r="27" spans="1:5" ht="15.75" hidden="1">
      <c r="A27" s="106"/>
      <c r="B27" s="103"/>
      <c r="C27" s="103"/>
      <c r="D27" s="104" t="s">
        <v>112</v>
      </c>
      <c r="E27" s="103"/>
    </row>
    <row r="28" spans="1:5" ht="31.5" hidden="1">
      <c r="A28" s="106"/>
      <c r="B28" s="103"/>
      <c r="C28" s="103"/>
      <c r="D28" s="104" t="s">
        <v>113</v>
      </c>
      <c r="E28" s="103"/>
    </row>
    <row r="29" spans="1:5" ht="31.5" hidden="1">
      <c r="A29" s="106"/>
      <c r="B29" s="103"/>
      <c r="C29" s="103"/>
      <c r="D29" s="104" t="s">
        <v>114</v>
      </c>
      <c r="E29" s="103"/>
    </row>
    <row r="30" spans="1:5" ht="15.75" hidden="1">
      <c r="A30" s="106"/>
      <c r="B30" s="103"/>
      <c r="C30" s="103"/>
      <c r="D30" s="104" t="s">
        <v>115</v>
      </c>
      <c r="E30" s="103"/>
    </row>
    <row r="31" spans="1:5" ht="15.75" hidden="1">
      <c r="A31" s="106"/>
      <c r="B31" s="103"/>
      <c r="C31" s="103"/>
      <c r="D31" s="104" t="s">
        <v>116</v>
      </c>
      <c r="E31" s="103"/>
    </row>
    <row r="32" spans="1:5" ht="31.5" hidden="1">
      <c r="A32" s="106"/>
      <c r="B32" s="103"/>
      <c r="C32" s="103"/>
      <c r="D32" s="104" t="s">
        <v>117</v>
      </c>
      <c r="E32" s="103"/>
    </row>
    <row r="33" spans="1:5" ht="15.75" hidden="1">
      <c r="A33" s="106"/>
      <c r="B33" s="103"/>
      <c r="C33" s="103"/>
      <c r="D33" s="104" t="s">
        <v>118</v>
      </c>
      <c r="E33" s="103"/>
    </row>
    <row r="34" spans="1:5" ht="31.5" hidden="1">
      <c r="A34" s="106"/>
      <c r="B34" s="103"/>
      <c r="C34" s="103"/>
      <c r="D34" s="104" t="s">
        <v>119</v>
      </c>
      <c r="E34" s="103"/>
    </row>
    <row r="35" spans="1:5" ht="31.5" hidden="1">
      <c r="A35" s="106"/>
      <c r="B35" s="103"/>
      <c r="C35" s="103"/>
      <c r="D35" s="104" t="s">
        <v>120</v>
      </c>
      <c r="E35" s="103"/>
    </row>
    <row r="36" spans="1:5" ht="15.75" hidden="1">
      <c r="A36" s="106"/>
      <c r="B36" s="103"/>
      <c r="C36" s="103"/>
      <c r="D36" s="104" t="s">
        <v>121</v>
      </c>
      <c r="E36" s="103"/>
    </row>
    <row r="37" spans="1:5" ht="47.25" hidden="1">
      <c r="A37" s="106"/>
      <c r="B37" s="103"/>
      <c r="C37" s="103"/>
      <c r="D37" s="104" t="s">
        <v>122</v>
      </c>
      <c r="E37" s="103"/>
    </row>
    <row r="38" spans="1:5" ht="15.75" hidden="1">
      <c r="A38" s="106"/>
      <c r="B38" s="103"/>
      <c r="C38" s="103"/>
      <c r="D38" s="104" t="s">
        <v>123</v>
      </c>
      <c r="E38" s="103"/>
    </row>
    <row r="39" spans="1:5" ht="31.5" hidden="1">
      <c r="A39" s="106"/>
      <c r="B39" s="103"/>
      <c r="C39" s="103"/>
      <c r="D39" s="104" t="s">
        <v>124</v>
      </c>
      <c r="E39" s="103"/>
    </row>
    <row r="40" spans="1:5" ht="31.5" hidden="1">
      <c r="A40" s="106"/>
      <c r="B40" s="103"/>
      <c r="C40" s="103"/>
      <c r="D40" s="104" t="s">
        <v>125</v>
      </c>
      <c r="E40" s="103"/>
    </row>
    <row r="41" spans="1:5" ht="31.5" hidden="1">
      <c r="A41" s="106"/>
      <c r="B41" s="103"/>
      <c r="C41" s="103"/>
      <c r="D41" s="104" t="s">
        <v>126</v>
      </c>
      <c r="E41" s="103"/>
    </row>
    <row r="42" spans="1:5" ht="31.5" hidden="1">
      <c r="A42" s="106"/>
      <c r="B42" s="103"/>
      <c r="C42" s="103"/>
      <c r="D42" s="104" t="s">
        <v>127</v>
      </c>
      <c r="E42" s="103"/>
    </row>
    <row r="43" spans="1:5" ht="31.5" hidden="1">
      <c r="A43" s="106"/>
      <c r="B43" s="103"/>
      <c r="C43" s="103"/>
      <c r="D43" s="104" t="s">
        <v>128</v>
      </c>
      <c r="E43" s="103"/>
    </row>
    <row r="44" spans="1:5" ht="31.5" hidden="1">
      <c r="A44" s="106"/>
      <c r="B44" s="103"/>
      <c r="C44" s="103"/>
      <c r="D44" s="104" t="s">
        <v>129</v>
      </c>
      <c r="E44" s="103"/>
    </row>
    <row r="45" spans="1:5" ht="15.75" hidden="1">
      <c r="A45" s="106"/>
      <c r="B45" s="103"/>
      <c r="C45" s="103"/>
      <c r="D45" s="104" t="s">
        <v>130</v>
      </c>
      <c r="E45" s="103"/>
    </row>
    <row r="46" spans="1:5" ht="31.5" hidden="1">
      <c r="A46" s="106"/>
      <c r="B46" s="103"/>
      <c r="C46" s="103"/>
      <c r="D46" s="104" t="s">
        <v>131</v>
      </c>
      <c r="E46" s="103"/>
    </row>
    <row r="47" spans="1:5" ht="31.5" hidden="1">
      <c r="A47" s="106"/>
      <c r="B47" s="103"/>
      <c r="C47" s="103"/>
      <c r="D47" s="104" t="s">
        <v>132</v>
      </c>
      <c r="E47" s="103"/>
    </row>
    <row r="48" spans="1:5" ht="15.75" hidden="1">
      <c r="A48" s="106"/>
      <c r="B48" s="103"/>
      <c r="C48" s="103"/>
      <c r="D48" s="104" t="s">
        <v>133</v>
      </c>
      <c r="E48" s="103"/>
    </row>
    <row r="49" spans="1:5" ht="47.25" hidden="1">
      <c r="A49" s="106"/>
      <c r="B49" s="103"/>
      <c r="C49" s="103"/>
      <c r="D49" s="104" t="s">
        <v>134</v>
      </c>
      <c r="E49" s="103"/>
    </row>
    <row r="50" spans="1:5" ht="31.5" hidden="1">
      <c r="A50" s="106"/>
      <c r="B50" s="103"/>
      <c r="C50" s="103"/>
      <c r="D50" s="104" t="s">
        <v>135</v>
      </c>
      <c r="E50" s="103"/>
    </row>
    <row r="51" spans="1:5" ht="15.75" hidden="1">
      <c r="A51" s="106"/>
      <c r="B51" s="103"/>
      <c r="C51" s="103"/>
      <c r="D51" s="104" t="s">
        <v>136</v>
      </c>
      <c r="E51" s="103"/>
    </row>
    <row r="52" spans="1:5" ht="31.5" hidden="1">
      <c r="A52" s="106"/>
      <c r="B52" s="103"/>
      <c r="C52" s="103"/>
      <c r="D52" s="104" t="s">
        <v>137</v>
      </c>
      <c r="E52" s="103"/>
    </row>
    <row r="53" spans="1:5" ht="15.75" hidden="1">
      <c r="A53" s="106"/>
      <c r="B53" s="103"/>
      <c r="C53" s="103"/>
      <c r="D53" s="104" t="s">
        <v>138</v>
      </c>
      <c r="E53" s="103"/>
    </row>
    <row r="54" spans="1:5" ht="31.5" hidden="1">
      <c r="A54" s="106"/>
      <c r="B54" s="103"/>
      <c r="C54" s="103"/>
      <c r="D54" s="104" t="s">
        <v>139</v>
      </c>
      <c r="E54" s="103"/>
    </row>
    <row r="55" spans="1:5" ht="31.5" hidden="1">
      <c r="A55" s="106"/>
      <c r="B55" s="103"/>
      <c r="C55" s="103"/>
      <c r="D55" s="104" t="s">
        <v>140</v>
      </c>
      <c r="E55" s="103"/>
    </row>
    <row r="56" spans="1:5" ht="31.5" hidden="1">
      <c r="A56" s="106"/>
      <c r="B56" s="103"/>
      <c r="C56" s="103"/>
      <c r="D56" s="104" t="s">
        <v>141</v>
      </c>
      <c r="E56" s="103"/>
    </row>
    <row r="57" spans="1:5" ht="31.5" hidden="1">
      <c r="A57" s="106"/>
      <c r="B57" s="103"/>
      <c r="C57" s="103"/>
      <c r="D57" s="104" t="s">
        <v>142</v>
      </c>
      <c r="E57" s="103"/>
    </row>
    <row r="58" spans="1:5" ht="15.75" hidden="1">
      <c r="A58" s="106"/>
      <c r="B58" s="103"/>
      <c r="C58" s="103"/>
      <c r="D58" s="104" t="s">
        <v>143</v>
      </c>
      <c r="E58" s="103"/>
    </row>
    <row r="59" spans="1:5" ht="31.5" hidden="1">
      <c r="A59" s="106"/>
      <c r="B59" s="103"/>
      <c r="C59" s="103"/>
      <c r="D59" s="104" t="s">
        <v>144</v>
      </c>
      <c r="E59" s="103"/>
    </row>
    <row r="60" spans="1:5" ht="15.75" hidden="1">
      <c r="A60" s="106"/>
      <c r="B60" s="103"/>
      <c r="C60" s="103"/>
      <c r="D60" s="104" t="s">
        <v>145</v>
      </c>
      <c r="E60" s="103"/>
    </row>
    <row r="61" spans="1:5" ht="15.75" hidden="1">
      <c r="A61" s="106"/>
      <c r="B61" s="103"/>
      <c r="C61" s="103"/>
      <c r="D61" s="104" t="s">
        <v>146</v>
      </c>
      <c r="E61" s="103"/>
    </row>
    <row r="62" spans="1:5" ht="31.5" hidden="1">
      <c r="A62" s="106"/>
      <c r="B62" s="103"/>
      <c r="C62" s="103"/>
      <c r="D62" s="104" t="s">
        <v>147</v>
      </c>
      <c r="E62" s="103"/>
    </row>
    <row r="63" spans="1:5" ht="15.75" hidden="1">
      <c r="A63" s="106"/>
      <c r="B63" s="103"/>
      <c r="C63" s="103"/>
      <c r="D63" s="104" t="s">
        <v>148</v>
      </c>
      <c r="E63" s="103"/>
    </row>
    <row r="64" spans="1:5" ht="15.75" hidden="1">
      <c r="A64" s="106"/>
      <c r="B64" s="103"/>
      <c r="C64" s="103"/>
      <c r="D64" s="104" t="s">
        <v>149</v>
      </c>
      <c r="E64" s="103"/>
    </row>
    <row r="65" spans="1:5" ht="15.75" hidden="1">
      <c r="A65" s="106"/>
      <c r="B65" s="103"/>
      <c r="C65" s="103"/>
      <c r="D65" s="104" t="s">
        <v>150</v>
      </c>
      <c r="E65" s="103"/>
    </row>
    <row r="66" spans="1:5" ht="15.75" hidden="1">
      <c r="A66" s="106"/>
      <c r="B66" s="103"/>
      <c r="C66" s="103"/>
      <c r="D66" s="104" t="s">
        <v>151</v>
      </c>
      <c r="E66" s="103"/>
    </row>
    <row r="67" spans="1:5" ht="15.75" hidden="1">
      <c r="A67" s="106"/>
      <c r="B67" s="103"/>
      <c r="C67" s="103"/>
      <c r="D67" s="104" t="s">
        <v>152</v>
      </c>
      <c r="E67" s="103"/>
    </row>
    <row r="68" spans="1:5" ht="31.5" hidden="1">
      <c r="A68" s="106"/>
      <c r="B68" s="103"/>
      <c r="C68" s="103"/>
      <c r="D68" s="104" t="s">
        <v>153</v>
      </c>
      <c r="E68" s="103"/>
    </row>
    <row r="69" spans="1:5" ht="15.75" hidden="1">
      <c r="A69" s="106"/>
      <c r="B69" s="103"/>
      <c r="C69" s="103"/>
      <c r="D69" s="104" t="s">
        <v>154</v>
      </c>
      <c r="E69" s="103"/>
    </row>
    <row r="70" spans="1:5" ht="15.75" hidden="1">
      <c r="A70" s="106"/>
      <c r="B70" s="103"/>
      <c r="C70" s="103"/>
      <c r="D70" s="104" t="s">
        <v>155</v>
      </c>
      <c r="E70" s="103"/>
    </row>
    <row r="71" spans="1:5" ht="31.5" hidden="1">
      <c r="A71" s="106"/>
      <c r="B71" s="103"/>
      <c r="C71" s="103"/>
      <c r="D71" s="104" t="s">
        <v>156</v>
      </c>
      <c r="E71" s="103"/>
    </row>
    <row r="72" spans="1:5" ht="15.75" hidden="1">
      <c r="A72" s="106"/>
      <c r="B72" s="103"/>
      <c r="C72" s="103"/>
      <c r="D72" s="104" t="s">
        <v>157</v>
      </c>
      <c r="E72" s="103"/>
    </row>
    <row r="73" spans="1:5" ht="15.75" hidden="1">
      <c r="A73" s="106"/>
      <c r="B73" s="103"/>
      <c r="C73" s="103"/>
      <c r="D73" s="104" t="s">
        <v>158</v>
      </c>
      <c r="E73" s="103"/>
    </row>
    <row r="74" spans="1:5" ht="31.5" hidden="1">
      <c r="A74" s="106"/>
      <c r="B74" s="103"/>
      <c r="C74" s="103"/>
      <c r="D74" s="104" t="s">
        <v>159</v>
      </c>
      <c r="E74" s="103"/>
    </row>
    <row r="75" spans="1:5" ht="31.5" hidden="1">
      <c r="A75" s="106"/>
      <c r="B75" s="103"/>
      <c r="C75" s="103"/>
      <c r="D75" s="104" t="s">
        <v>160</v>
      </c>
      <c r="E75" s="103"/>
    </row>
    <row r="76" spans="1:5" ht="31.5" hidden="1">
      <c r="A76" s="106"/>
      <c r="B76" s="103"/>
      <c r="C76" s="103"/>
      <c r="D76" s="104" t="s">
        <v>161</v>
      </c>
      <c r="E76" s="103"/>
    </row>
    <row r="77" spans="1:5" ht="31.5" hidden="1">
      <c r="A77" s="106"/>
      <c r="B77" s="103"/>
      <c r="C77" s="103"/>
      <c r="D77" s="104" t="s">
        <v>162</v>
      </c>
      <c r="E77" s="103"/>
    </row>
    <row r="78" spans="1:5" ht="31.5" hidden="1">
      <c r="A78" s="106"/>
      <c r="B78" s="103"/>
      <c r="C78" s="103"/>
      <c r="D78" s="104" t="s">
        <v>163</v>
      </c>
      <c r="E78" s="103"/>
    </row>
    <row r="79" spans="1:5" ht="31.5" hidden="1">
      <c r="A79" s="106"/>
      <c r="B79" s="103"/>
      <c r="C79" s="103"/>
      <c r="D79" s="104" t="s">
        <v>164</v>
      </c>
      <c r="E79" s="103"/>
    </row>
    <row r="80" spans="1:5" ht="31.5" hidden="1">
      <c r="A80" s="106"/>
      <c r="B80" s="103"/>
      <c r="C80" s="103"/>
      <c r="D80" s="104" t="s">
        <v>165</v>
      </c>
      <c r="E80" s="103"/>
    </row>
    <row r="81" spans="1:5" ht="31.5" hidden="1">
      <c r="A81" s="106"/>
      <c r="B81" s="103"/>
      <c r="C81" s="103"/>
      <c r="D81" s="104" t="s">
        <v>166</v>
      </c>
      <c r="E81" s="103"/>
    </row>
    <row r="82" spans="1:5" ht="31.5" hidden="1">
      <c r="A82" s="106"/>
      <c r="B82" s="103"/>
      <c r="C82" s="103"/>
      <c r="D82" s="104" t="s">
        <v>167</v>
      </c>
      <c r="E82" s="103"/>
    </row>
    <row r="83" spans="1:5" ht="15.75" hidden="1">
      <c r="A83" s="106"/>
      <c r="B83" s="103"/>
      <c r="C83" s="103"/>
      <c r="D83" s="104" t="s">
        <v>168</v>
      </c>
      <c r="E83" s="103"/>
    </row>
    <row r="84" spans="1:5" ht="31.5" hidden="1">
      <c r="A84" s="106"/>
      <c r="B84" s="103"/>
      <c r="C84" s="103"/>
      <c r="D84" s="104" t="s">
        <v>169</v>
      </c>
      <c r="E84" s="103"/>
    </row>
    <row r="85" spans="1:5" ht="15.75" hidden="1">
      <c r="A85" s="106"/>
      <c r="B85" s="103"/>
      <c r="C85" s="103"/>
      <c r="D85" s="104" t="s">
        <v>170</v>
      </c>
      <c r="E85" s="103"/>
    </row>
    <row r="86" spans="1:5" ht="31.5" hidden="1">
      <c r="A86" s="106"/>
      <c r="B86" s="103"/>
      <c r="C86" s="103"/>
      <c r="D86" s="104" t="s">
        <v>171</v>
      </c>
      <c r="E86" s="103"/>
    </row>
    <row r="87" spans="1:5" ht="15.75" hidden="1">
      <c r="A87" s="106"/>
      <c r="B87" s="103"/>
      <c r="C87" s="103"/>
      <c r="D87" s="104" t="s">
        <v>172</v>
      </c>
      <c r="E87" s="103"/>
    </row>
    <row r="88" spans="1:5" ht="15.75" hidden="1">
      <c r="A88" s="106"/>
      <c r="B88" s="103"/>
      <c r="C88" s="103"/>
      <c r="D88" s="104" t="s">
        <v>173</v>
      </c>
      <c r="E88" s="103"/>
    </row>
    <row r="89" spans="1:5" ht="15.75" hidden="1">
      <c r="A89" s="106"/>
      <c r="B89" s="103"/>
      <c r="C89" s="103"/>
      <c r="D89" s="104" t="s">
        <v>174</v>
      </c>
      <c r="E89" s="103"/>
    </row>
    <row r="90" spans="1:5" ht="31.5" hidden="1">
      <c r="A90" s="106"/>
      <c r="B90" s="103"/>
      <c r="C90" s="103"/>
      <c r="D90" s="104" t="s">
        <v>175</v>
      </c>
      <c r="E90" s="103"/>
    </row>
    <row r="91" spans="1:5" ht="31.5" hidden="1">
      <c r="A91" s="106"/>
      <c r="B91" s="103"/>
      <c r="C91" s="103"/>
      <c r="D91" s="104" t="s">
        <v>176</v>
      </c>
      <c r="E91" s="103"/>
    </row>
    <row r="92" spans="1:5" ht="15.75" hidden="1">
      <c r="A92" s="106"/>
      <c r="B92" s="103"/>
      <c r="C92" s="103"/>
      <c r="D92" s="104" t="s">
        <v>177</v>
      </c>
      <c r="E92" s="103"/>
    </row>
    <row r="93" spans="1:5" ht="31.5" hidden="1">
      <c r="A93" s="106"/>
      <c r="B93" s="103"/>
      <c r="C93" s="103"/>
      <c r="D93" s="104" t="s">
        <v>178</v>
      </c>
      <c r="E93" s="103"/>
    </row>
    <row r="94" spans="1:5" ht="31.5" hidden="1">
      <c r="A94" s="106"/>
      <c r="B94" s="103"/>
      <c r="C94" s="103"/>
      <c r="D94" s="104" t="s">
        <v>91</v>
      </c>
      <c r="E94" s="103"/>
    </row>
  </sheetData>
  <sheetProtection/>
  <mergeCells count="1">
    <mergeCell ref="B1:E1"/>
  </mergeCells>
  <printOptions/>
  <pageMargins left="0.75" right="0.75" top="1" bottom="1" header="0.5" footer="0.5"/>
  <pageSetup fitToHeight="4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pane ySplit="4" topLeftCell="BM5" activePane="bottomLeft" state="frozen"/>
      <selection pane="topLeft" activeCell="D26" sqref="D26"/>
      <selection pane="bottomLeft" activeCell="D2" sqref="D2"/>
    </sheetView>
  </sheetViews>
  <sheetFormatPr defaultColWidth="9.140625" defaultRowHeight="12.75"/>
  <cols>
    <col min="1" max="1" width="9.140625" style="5" customWidth="1"/>
    <col min="2" max="2" width="27.57421875" style="1" customWidth="1"/>
    <col min="3" max="3" width="29.7109375" style="1" customWidth="1"/>
    <col min="4" max="4" width="27.7109375" style="1" customWidth="1"/>
    <col min="5" max="5" width="39.00390625" style="1" customWidth="1"/>
    <col min="6" max="16384" width="9.140625" style="1" customWidth="1"/>
  </cols>
  <sheetData>
    <row r="1" spans="1:4" ht="15.75">
      <c r="A1" s="3" t="s">
        <v>60</v>
      </c>
      <c r="B1" s="144" t="s">
        <v>61</v>
      </c>
      <c r="C1" s="144"/>
      <c r="D1" s="144"/>
    </row>
    <row r="2" ht="15.75">
      <c r="D2" s="45" t="s">
        <v>261</v>
      </c>
    </row>
    <row r="3" ht="16.5" thickBot="1"/>
    <row r="4" spans="1:5" ht="89.25" customHeight="1" thickBot="1">
      <c r="A4" s="7" t="s">
        <v>46</v>
      </c>
      <c r="B4" s="6" t="s">
        <v>62</v>
      </c>
      <c r="C4" s="6" t="s">
        <v>65</v>
      </c>
      <c r="D4" s="6" t="s">
        <v>63</v>
      </c>
      <c r="E4" s="6" t="s">
        <v>64</v>
      </c>
    </row>
    <row r="5" spans="1:6" ht="15.75">
      <c r="A5" s="20">
        <v>1</v>
      </c>
      <c r="B5" s="20" t="s">
        <v>179</v>
      </c>
      <c r="C5" s="20" t="s">
        <v>179</v>
      </c>
      <c r="D5" s="20" t="s">
        <v>179</v>
      </c>
      <c r="E5" s="19">
        <v>0</v>
      </c>
      <c r="F5" s="31"/>
    </row>
    <row r="6" spans="1:5" ht="15.75">
      <c r="A6" s="14">
        <v>2</v>
      </c>
      <c r="B6" s="16"/>
      <c r="C6" s="14"/>
      <c r="D6" s="14"/>
      <c r="E6" s="15">
        <f>(D6*100)/'New Format'!$D$67</f>
        <v>0</v>
      </c>
    </row>
    <row r="7" spans="1:5" ht="15.75">
      <c r="A7" s="14">
        <v>3</v>
      </c>
      <c r="B7" s="16"/>
      <c r="C7" s="14"/>
      <c r="D7" s="14"/>
      <c r="E7" s="15">
        <f>(D7*100)/'New Format'!$D$67</f>
        <v>0</v>
      </c>
    </row>
    <row r="8" spans="1:5" ht="15.75">
      <c r="A8" s="14">
        <v>4</v>
      </c>
      <c r="B8" s="16"/>
      <c r="C8" s="14"/>
      <c r="D8" s="14"/>
      <c r="E8" s="15">
        <f>(D8*100)/'New Format'!$D$67</f>
        <v>0</v>
      </c>
    </row>
    <row r="9" spans="1:5" ht="15.75">
      <c r="A9" s="14">
        <v>5</v>
      </c>
      <c r="B9" s="16"/>
      <c r="C9" s="14"/>
      <c r="D9" s="14"/>
      <c r="E9" s="15">
        <f>(D9*100)/'New Format'!$D$67</f>
        <v>0</v>
      </c>
    </row>
    <row r="10" spans="1:5" ht="15.75">
      <c r="A10" s="14">
        <v>6</v>
      </c>
      <c r="B10" s="16"/>
      <c r="C10" s="14"/>
      <c r="D10" s="14"/>
      <c r="E10" s="15">
        <f>(D10*100)/'New Format'!$D$67</f>
        <v>0</v>
      </c>
    </row>
    <row r="11" spans="1:5" ht="15.75">
      <c r="A11" s="14">
        <v>7</v>
      </c>
      <c r="B11" s="16"/>
      <c r="C11" s="14"/>
      <c r="D11" s="14"/>
      <c r="E11" s="15">
        <f>(D11*100)/'New Format'!$D$67</f>
        <v>0</v>
      </c>
    </row>
    <row r="12" spans="1:5" ht="15.75">
      <c r="A12" s="14">
        <v>8</v>
      </c>
      <c r="B12" s="16"/>
      <c r="C12" s="14"/>
      <c r="D12" s="14"/>
      <c r="E12" s="15">
        <f>(D12*100)/'New Format'!$D$67</f>
        <v>0</v>
      </c>
    </row>
    <row r="13" spans="1:5" ht="16.5" thickBot="1">
      <c r="A13" s="22">
        <v>9</v>
      </c>
      <c r="B13" s="23"/>
      <c r="C13" s="22"/>
      <c r="D13" s="22"/>
      <c r="E13" s="18">
        <f>(D13*100)/'New Format'!$D$67</f>
        <v>0</v>
      </c>
    </row>
    <row r="14" spans="1:5" ht="16.5" thickBot="1">
      <c r="A14" s="17"/>
      <c r="B14" s="7" t="s">
        <v>50</v>
      </c>
      <c r="C14" s="24">
        <f>SUM(C5:C13)</f>
        <v>0</v>
      </c>
      <c r="D14" s="24">
        <f>SUM(D5:D13)</f>
        <v>0</v>
      </c>
      <c r="E14" s="9">
        <f>SUM(E5:E13)</f>
        <v>0</v>
      </c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pane ySplit="4" topLeftCell="BM5" activePane="bottomLeft" state="frozen"/>
      <selection pane="topLeft" activeCell="D26" sqref="D26"/>
      <selection pane="bottomLeft" activeCell="D3" sqref="D3"/>
    </sheetView>
  </sheetViews>
  <sheetFormatPr defaultColWidth="9.140625" defaultRowHeight="12.75"/>
  <cols>
    <col min="1" max="1" width="8.57421875" style="5" bestFit="1" customWidth="1"/>
    <col min="2" max="2" width="38.8515625" style="1" customWidth="1"/>
    <col min="3" max="3" width="24.140625" style="1" customWidth="1"/>
    <col min="4" max="4" width="23.140625" style="1" customWidth="1"/>
    <col min="5" max="5" width="40.57421875" style="1" customWidth="1"/>
    <col min="6" max="16384" width="9.140625" style="1" customWidth="1"/>
  </cols>
  <sheetData>
    <row r="1" spans="1:5" ht="15.75">
      <c r="A1" s="3" t="s">
        <v>66</v>
      </c>
      <c r="B1" s="144" t="s">
        <v>67</v>
      </c>
      <c r="C1" s="144"/>
      <c r="D1" s="144"/>
      <c r="E1" s="144"/>
    </row>
    <row r="2" spans="2:5" ht="15.75">
      <c r="B2" s="144" t="s">
        <v>68</v>
      </c>
      <c r="C2" s="144"/>
      <c r="D2" s="144"/>
      <c r="E2" s="144"/>
    </row>
    <row r="3" ht="16.5" thickBot="1">
      <c r="D3" s="45" t="s">
        <v>261</v>
      </c>
    </row>
    <row r="4" spans="1:5" ht="71.25" customHeight="1" thickBot="1">
      <c r="A4" s="7" t="s">
        <v>46</v>
      </c>
      <c r="B4" s="6" t="s">
        <v>69</v>
      </c>
      <c r="C4" s="6" t="s">
        <v>62</v>
      </c>
      <c r="D4" s="6" t="s">
        <v>70</v>
      </c>
      <c r="E4" s="6" t="s">
        <v>64</v>
      </c>
    </row>
    <row r="5" spans="1:6" ht="15.75">
      <c r="A5" s="20">
        <v>1</v>
      </c>
      <c r="B5" s="20" t="s">
        <v>179</v>
      </c>
      <c r="C5" s="20" t="s">
        <v>179</v>
      </c>
      <c r="D5" s="20" t="s">
        <v>179</v>
      </c>
      <c r="E5" s="15">
        <v>0</v>
      </c>
      <c r="F5" s="31"/>
    </row>
    <row r="6" spans="1:5" ht="15.75">
      <c r="A6" s="14">
        <v>2</v>
      </c>
      <c r="B6" s="16"/>
      <c r="C6" s="14"/>
      <c r="D6" s="14"/>
      <c r="E6" s="15">
        <f>(D6*100)/'New Format'!$D$67</f>
        <v>0</v>
      </c>
    </row>
    <row r="7" spans="1:5" ht="15.75">
      <c r="A7" s="14">
        <v>3</v>
      </c>
      <c r="B7" s="16"/>
      <c r="C7" s="14"/>
      <c r="D7" s="14"/>
      <c r="E7" s="15">
        <f>(D7*100)/'New Format'!$D$67</f>
        <v>0</v>
      </c>
    </row>
    <row r="8" spans="1:5" ht="15.75">
      <c r="A8" s="14">
        <v>4</v>
      </c>
      <c r="B8" s="16"/>
      <c r="C8" s="14"/>
      <c r="D8" s="14"/>
      <c r="E8" s="15">
        <f>(D8*100)/'New Format'!$D$67</f>
        <v>0</v>
      </c>
    </row>
    <row r="9" spans="1:5" ht="15.75">
      <c r="A9" s="14">
        <v>5</v>
      </c>
      <c r="B9" s="16"/>
      <c r="C9" s="14"/>
      <c r="D9" s="14"/>
      <c r="E9" s="15">
        <f>(D9*100)/'New Format'!$D$67</f>
        <v>0</v>
      </c>
    </row>
    <row r="10" spans="1:5" ht="15.75">
      <c r="A10" s="14">
        <v>6</v>
      </c>
      <c r="B10" s="16"/>
      <c r="C10" s="14"/>
      <c r="D10" s="14"/>
      <c r="E10" s="15">
        <f>(D10*100)/'New Format'!$D$67</f>
        <v>0</v>
      </c>
    </row>
    <row r="11" spans="1:5" ht="15.75">
      <c r="A11" s="14">
        <v>7</v>
      </c>
      <c r="B11" s="16"/>
      <c r="C11" s="14"/>
      <c r="D11" s="14"/>
      <c r="E11" s="15">
        <f>(D11*100)/'New Format'!$D$67</f>
        <v>0</v>
      </c>
    </row>
    <row r="12" spans="1:5" ht="15.75">
      <c r="A12" s="14">
        <v>8</v>
      </c>
      <c r="B12" s="16"/>
      <c r="C12" s="14"/>
      <c r="D12" s="14"/>
      <c r="E12" s="15">
        <f>(D12*100)/'New Format'!$D$67</f>
        <v>0</v>
      </c>
    </row>
    <row r="13" spans="1:5" ht="16.5" thickBot="1">
      <c r="A13" s="22">
        <v>9</v>
      </c>
      <c r="B13" s="23"/>
      <c r="C13" s="22"/>
      <c r="D13" s="22"/>
      <c r="E13" s="21">
        <f>(D13*100)/'New Format'!$D$67</f>
        <v>0</v>
      </c>
    </row>
    <row r="14" spans="1:5" ht="16.5" thickBot="1">
      <c r="A14" s="7"/>
      <c r="B14" s="7" t="s">
        <v>50</v>
      </c>
      <c r="C14" s="24">
        <v>0</v>
      </c>
      <c r="D14" s="24">
        <f>SUM(D5:D13)</f>
        <v>0</v>
      </c>
      <c r="E14" s="30">
        <f>SUM(E5:E13)</f>
        <v>0</v>
      </c>
    </row>
  </sheetData>
  <sheetProtection/>
  <mergeCells count="2">
    <mergeCell ref="B1:E1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28.7109375" style="32" customWidth="1"/>
    <col min="2" max="2" width="21.00390625" style="32" customWidth="1"/>
    <col min="3" max="3" width="21.57421875" style="32" customWidth="1"/>
    <col min="4" max="4" width="24.28125" style="32" customWidth="1"/>
    <col min="5" max="5" width="21.140625" style="32" customWidth="1"/>
    <col min="6" max="16384" width="9.140625" style="32" customWidth="1"/>
  </cols>
  <sheetData>
    <row r="1" spans="1:5" ht="15.75">
      <c r="A1" s="145" t="s">
        <v>262</v>
      </c>
      <c r="B1" s="145"/>
      <c r="C1" s="145"/>
      <c r="D1" s="145"/>
      <c r="E1" s="145"/>
    </row>
    <row r="2" spans="1:5" ht="15.75">
      <c r="A2" s="29"/>
      <c r="B2" s="29"/>
      <c r="C2" s="29"/>
      <c r="D2" s="29"/>
      <c r="E2" s="29"/>
    </row>
    <row r="3" spans="1:5" ht="15.75">
      <c r="A3" s="29"/>
      <c r="B3" s="29"/>
      <c r="C3" s="29"/>
      <c r="D3" s="29"/>
      <c r="E3" s="29"/>
    </row>
    <row r="4" spans="1:5" ht="31.5">
      <c r="A4" s="34" t="s">
        <v>181</v>
      </c>
      <c r="B4" s="146" t="s">
        <v>195</v>
      </c>
      <c r="C4" s="146"/>
      <c r="D4" s="146" t="s">
        <v>196</v>
      </c>
      <c r="E4" s="146"/>
    </row>
    <row r="5" spans="1:5" ht="15.75">
      <c r="A5" s="35" t="s">
        <v>182</v>
      </c>
      <c r="B5" s="35" t="s">
        <v>183</v>
      </c>
      <c r="C5" s="35" t="s">
        <v>184</v>
      </c>
      <c r="D5" s="35" t="s">
        <v>191</v>
      </c>
      <c r="E5" s="35" t="s">
        <v>184</v>
      </c>
    </row>
    <row r="6" spans="1:5" ht="15.75">
      <c r="A6" s="36" t="s">
        <v>185</v>
      </c>
      <c r="B6" s="36" t="s">
        <v>186</v>
      </c>
      <c r="C6" s="36" t="s">
        <v>187</v>
      </c>
      <c r="D6" s="36" t="s">
        <v>188</v>
      </c>
      <c r="E6" s="36" t="s">
        <v>189</v>
      </c>
    </row>
    <row r="7" spans="1:5" ht="15.75">
      <c r="A7" s="50" t="s">
        <v>224</v>
      </c>
      <c r="B7" s="131">
        <v>178943</v>
      </c>
      <c r="C7" s="131">
        <v>94.082</v>
      </c>
      <c r="D7" s="132">
        <v>105834690</v>
      </c>
      <c r="E7" s="132">
        <v>4.745</v>
      </c>
    </row>
    <row r="8" spans="1:5" ht="15.75">
      <c r="A8" s="50" t="s">
        <v>225</v>
      </c>
      <c r="B8" s="131">
        <v>6326</v>
      </c>
      <c r="C8" s="131">
        <v>3.326</v>
      </c>
      <c r="D8" s="132">
        <v>23464100</v>
      </c>
      <c r="E8" s="132">
        <v>1.052</v>
      </c>
    </row>
    <row r="9" spans="1:5" ht="15.75">
      <c r="A9" s="50" t="s">
        <v>226</v>
      </c>
      <c r="B9" s="131">
        <v>2844</v>
      </c>
      <c r="C9" s="131">
        <v>1.495</v>
      </c>
      <c r="D9" s="132">
        <v>21343950</v>
      </c>
      <c r="E9" s="132">
        <v>0.957</v>
      </c>
    </row>
    <row r="10" spans="1:5" ht="15.75">
      <c r="A10" s="50" t="s">
        <v>227</v>
      </c>
      <c r="B10" s="131">
        <v>1182</v>
      </c>
      <c r="C10" s="131">
        <v>0.621</v>
      </c>
      <c r="D10" s="132">
        <v>16510990</v>
      </c>
      <c r="E10" s="132">
        <v>0.74</v>
      </c>
    </row>
    <row r="11" spans="1:5" ht="15.75">
      <c r="A11" s="50" t="s">
        <v>228</v>
      </c>
      <c r="B11" s="131">
        <v>281</v>
      </c>
      <c r="C11" s="131">
        <v>0.148</v>
      </c>
      <c r="D11" s="132">
        <v>7070310</v>
      </c>
      <c r="E11" s="132">
        <v>0.317</v>
      </c>
    </row>
    <row r="12" spans="1:5" ht="15.75">
      <c r="A12" s="50" t="s">
        <v>229</v>
      </c>
      <c r="B12" s="131">
        <v>133</v>
      </c>
      <c r="C12" s="131">
        <v>0.07</v>
      </c>
      <c r="D12" s="132">
        <v>4704170</v>
      </c>
      <c r="E12" s="132">
        <v>0.211</v>
      </c>
    </row>
    <row r="13" spans="1:5" ht="15.75">
      <c r="A13" s="50" t="s">
        <v>230</v>
      </c>
      <c r="B13" s="131">
        <v>101</v>
      </c>
      <c r="C13" s="131">
        <v>0.053</v>
      </c>
      <c r="D13" s="132">
        <v>4746900</v>
      </c>
      <c r="E13" s="132">
        <v>0.213</v>
      </c>
    </row>
    <row r="14" spans="1:5" ht="15.75">
      <c r="A14" s="50" t="s">
        <v>231</v>
      </c>
      <c r="B14" s="131">
        <v>176</v>
      </c>
      <c r="C14" s="131">
        <v>0.093</v>
      </c>
      <c r="D14" s="132">
        <v>12776040</v>
      </c>
      <c r="E14" s="132">
        <v>0.573</v>
      </c>
    </row>
    <row r="15" spans="1:5" ht="15.75">
      <c r="A15" s="50" t="s">
        <v>232</v>
      </c>
      <c r="B15" s="131">
        <v>213</v>
      </c>
      <c r="C15" s="131">
        <v>0.112</v>
      </c>
      <c r="D15" s="132">
        <v>2034108850</v>
      </c>
      <c r="E15" s="132">
        <v>91.193</v>
      </c>
    </row>
    <row r="16" spans="1:5" ht="15.75">
      <c r="A16" s="35" t="s">
        <v>190</v>
      </c>
      <c r="B16" s="131">
        <v>190199</v>
      </c>
      <c r="C16" s="131">
        <v>100</v>
      </c>
      <c r="D16" s="132">
        <v>2230560000</v>
      </c>
      <c r="E16" s="132">
        <v>100</v>
      </c>
    </row>
    <row r="21" ht="15.75">
      <c r="E21" s="33"/>
    </row>
  </sheetData>
  <sheetProtection/>
  <mergeCells count="3">
    <mergeCell ref="A1:E1"/>
    <mergeCell ref="B4:C4"/>
    <mergeCell ref="D4:E4"/>
  </mergeCells>
  <printOptions/>
  <pageMargins left="1.08" right="0.81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zoomScalePageLayoutView="0" workbookViewId="0" topLeftCell="A1">
      <selection activeCell="D21" sqref="A1:D21"/>
    </sheetView>
  </sheetViews>
  <sheetFormatPr defaultColWidth="9.140625" defaultRowHeight="12.75"/>
  <cols>
    <col min="1" max="1" width="39.00390625" style="0" customWidth="1"/>
    <col min="2" max="2" width="42.57421875" style="0" customWidth="1"/>
    <col min="3" max="3" width="24.421875" style="0" customWidth="1"/>
    <col min="4" max="4" width="25.8515625" style="0" customWidth="1"/>
  </cols>
  <sheetData>
    <row r="1" spans="1:4" ht="18.75">
      <c r="A1" s="120" t="s">
        <v>244</v>
      </c>
      <c r="B1" s="147" t="s">
        <v>77</v>
      </c>
      <c r="C1" s="147"/>
      <c r="D1" s="147"/>
    </row>
    <row r="2" spans="1:4" ht="18">
      <c r="A2" s="111"/>
      <c r="B2" s="111"/>
      <c r="C2" s="111"/>
      <c r="D2" s="111"/>
    </row>
    <row r="3" spans="1:4" ht="18.75">
      <c r="A3" s="122"/>
      <c r="B3" s="117"/>
      <c r="C3" s="117"/>
      <c r="D3" s="117"/>
    </row>
    <row r="4" spans="1:4" ht="18.75">
      <c r="A4" s="112" t="s">
        <v>78</v>
      </c>
      <c r="B4" s="148" t="s">
        <v>260</v>
      </c>
      <c r="C4" s="148"/>
      <c r="D4" s="148"/>
    </row>
    <row r="5" spans="1:4" ht="18.75">
      <c r="A5" s="125"/>
      <c r="B5" s="110"/>
      <c r="C5" s="110"/>
      <c r="D5" s="110"/>
    </row>
    <row r="6" spans="1:4" ht="18.75">
      <c r="A6" s="147" t="s">
        <v>265</v>
      </c>
      <c r="B6" s="147"/>
      <c r="C6" s="147"/>
      <c r="D6" s="147"/>
    </row>
    <row r="7" spans="1:4" ht="18.75">
      <c r="A7" s="112"/>
      <c r="B7" s="115"/>
      <c r="C7" s="126"/>
      <c r="D7" s="113"/>
    </row>
    <row r="8" spans="1:4" ht="18.75">
      <c r="A8" s="112" t="s">
        <v>214</v>
      </c>
      <c r="B8" s="110" t="s">
        <v>261</v>
      </c>
      <c r="C8" s="126"/>
      <c r="D8" s="113"/>
    </row>
    <row r="9" spans="1:4" ht="56.25">
      <c r="A9" s="114" t="s">
        <v>245</v>
      </c>
      <c r="B9" s="116" t="s">
        <v>246</v>
      </c>
      <c r="C9" s="124" t="s">
        <v>247</v>
      </c>
      <c r="D9" s="124" t="s">
        <v>248</v>
      </c>
    </row>
    <row r="10" spans="1:4" ht="37.5">
      <c r="A10" s="127" t="s">
        <v>249</v>
      </c>
      <c r="B10" s="119">
        <v>0</v>
      </c>
      <c r="C10" s="119">
        <v>0</v>
      </c>
      <c r="D10" s="119">
        <v>0</v>
      </c>
    </row>
    <row r="11" spans="1:4" ht="18.75">
      <c r="A11" s="118" t="s">
        <v>250</v>
      </c>
      <c r="B11" s="119">
        <v>0</v>
      </c>
      <c r="C11" s="119">
        <v>0</v>
      </c>
      <c r="D11" s="119">
        <v>0</v>
      </c>
    </row>
    <row r="12" spans="1:4" ht="22.5">
      <c r="A12" s="128" t="s">
        <v>190</v>
      </c>
      <c r="B12" s="119">
        <v>0</v>
      </c>
      <c r="C12" s="119">
        <v>0</v>
      </c>
      <c r="D12" s="119">
        <v>0</v>
      </c>
    </row>
    <row r="13" spans="1:4" ht="138" customHeight="1">
      <c r="A13" s="127" t="s">
        <v>251</v>
      </c>
      <c r="B13" s="123" t="s">
        <v>252</v>
      </c>
      <c r="C13" s="129" t="s">
        <v>253</v>
      </c>
      <c r="D13" s="129" t="s">
        <v>254</v>
      </c>
    </row>
    <row r="14" spans="1:4" ht="37.5">
      <c r="A14" s="127" t="s">
        <v>249</v>
      </c>
      <c r="B14" s="119">
        <v>0</v>
      </c>
      <c r="C14" s="119">
        <v>0</v>
      </c>
      <c r="D14" s="119">
        <v>0</v>
      </c>
    </row>
    <row r="15" spans="1:4" ht="18.75">
      <c r="A15" s="118" t="s">
        <v>250</v>
      </c>
      <c r="B15" s="119">
        <v>0</v>
      </c>
      <c r="C15" s="119">
        <v>0</v>
      </c>
      <c r="D15" s="119">
        <v>0</v>
      </c>
    </row>
    <row r="16" spans="1:4" ht="22.5">
      <c r="A16" s="128" t="s">
        <v>190</v>
      </c>
      <c r="B16" s="119">
        <v>0</v>
      </c>
      <c r="C16" s="119">
        <v>0</v>
      </c>
      <c r="D16" s="119">
        <v>0</v>
      </c>
    </row>
    <row r="17" spans="1:4" ht="120.75" customHeight="1">
      <c r="A17" s="121" t="s">
        <v>255</v>
      </c>
      <c r="B17" s="123" t="s">
        <v>256</v>
      </c>
      <c r="C17" s="129" t="s">
        <v>257</v>
      </c>
      <c r="D17" s="129" t="s">
        <v>258</v>
      </c>
    </row>
    <row r="18" spans="1:4" ht="37.5">
      <c r="A18" s="127" t="s">
        <v>249</v>
      </c>
      <c r="B18" s="119">
        <v>0</v>
      </c>
      <c r="C18" s="119">
        <v>0</v>
      </c>
      <c r="D18" s="119">
        <v>0</v>
      </c>
    </row>
    <row r="19" spans="1:4" ht="18.75">
      <c r="A19" s="118" t="s">
        <v>250</v>
      </c>
      <c r="B19" s="119">
        <v>0</v>
      </c>
      <c r="C19" s="119">
        <v>0</v>
      </c>
      <c r="D19" s="119">
        <v>0</v>
      </c>
    </row>
    <row r="20" spans="1:4" ht="22.5">
      <c r="A20" s="128" t="s">
        <v>190</v>
      </c>
      <c r="B20" s="119">
        <v>0</v>
      </c>
      <c r="C20" s="119">
        <v>0</v>
      </c>
      <c r="D20" s="119">
        <v>0</v>
      </c>
    </row>
    <row r="21" spans="1:4" ht="75">
      <c r="A21" s="127" t="s">
        <v>259</v>
      </c>
      <c r="B21" s="119">
        <v>223056000</v>
      </c>
      <c r="C21" s="119">
        <v>0</v>
      </c>
      <c r="D21" s="119">
        <v>0</v>
      </c>
    </row>
  </sheetData>
  <sheetProtection/>
  <mergeCells count="3">
    <mergeCell ref="B1:D1"/>
    <mergeCell ref="B4:D4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Valued Customer</cp:lastModifiedBy>
  <cp:lastPrinted>2011-10-03T05:01:59Z</cp:lastPrinted>
  <dcterms:created xsi:type="dcterms:W3CDTF">2006-04-20T04:05:11Z</dcterms:created>
  <dcterms:modified xsi:type="dcterms:W3CDTF">2011-10-03T05:04:13Z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